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18" activeTab="23"/>
  </bookViews>
  <sheets>
    <sheet name="доходы за январь 2015" sheetId="1" r:id="rId1"/>
    <sheet name="расходы за январь 2015" sheetId="2" r:id="rId2"/>
    <sheet name="доходы за февраль 2015" sheetId="3" r:id="rId3"/>
    <sheet name="расходы за февраль 2015" sheetId="4" r:id="rId4"/>
    <sheet name="доходы за март 2015" sheetId="5" r:id="rId5"/>
    <sheet name="расходы за март 2015" sheetId="6" r:id="rId6"/>
    <sheet name="доходы за апрель 2015" sheetId="7" r:id="rId7"/>
    <sheet name="расходы за апрель 2015" sheetId="8" r:id="rId8"/>
    <sheet name="доходы за май 2015" sheetId="9" r:id="rId9"/>
    <sheet name="расходы за май 2015" sheetId="10" r:id="rId10"/>
    <sheet name="доходы за июнь 2015" sheetId="11" r:id="rId11"/>
    <sheet name="расходы за июнь 2015" sheetId="12" r:id="rId12"/>
    <sheet name="доходы за июль 2015" sheetId="13" r:id="rId13"/>
    <sheet name="расходы за июль 2015" sheetId="14" r:id="rId14"/>
    <sheet name="доходы за август 2015" sheetId="15" r:id="rId15"/>
    <sheet name="расходы за август 2015" sheetId="16" r:id="rId16"/>
    <sheet name="доходы сент" sheetId="17" r:id="rId17"/>
    <sheet name="расходы сент" sheetId="18" r:id="rId18"/>
    <sheet name="доходы окт" sheetId="19" r:id="rId19"/>
    <sheet name="расходы окт" sheetId="20" r:id="rId20"/>
    <sheet name="доходы нояб" sheetId="21" r:id="rId21"/>
    <sheet name="расходы нояб" sheetId="22" r:id="rId22"/>
    <sheet name="дох дек" sheetId="23" r:id="rId23"/>
    <sheet name="расх дек" sheetId="24" r:id="rId24"/>
  </sheets>
  <definedNames/>
  <calcPr fullCalcOnLoad="1"/>
</workbook>
</file>

<file path=xl/sharedStrings.xml><?xml version="1.0" encoding="utf-8"?>
<sst xmlns="http://schemas.openxmlformats.org/spreadsheetml/2006/main" count="1069" uniqueCount="165">
  <si>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</si>
  <si>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</si>
  <si>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</si>
  <si>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</si>
  <si>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</si>
  <si>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</si>
  <si>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</si>
  <si>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Задолженность и перерасчеты по отмененным налогам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</si>
  <si>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</si>
  <si>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</si>
  <si>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</si>
  <si>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</si>
  <si>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</si>
  <si>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</si>
  <si>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</si>
  <si>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</si>
  <si>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</si>
  <si>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</si>
  <si>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</si>
  <si>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</si>
  <si>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</si>
  <si>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</si>
  <si>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</si>
  <si>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</si>
  <si>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</si>
  <si>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</si>
  <si>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</si>
  <si>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</si>
  <si>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</si>
  <si>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</si>
  <si>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</si>
  <si>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</si>
  <si>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</si>
  <si>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</si>
  <si>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</si>
  <si>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</si>
  <si>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</si>
  <si>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</si>
  <si>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</si>
  <si>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</si>
  <si>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</si>
  <si>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</si>
  <si>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</si>
  <si>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</si>
  <si>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</si>
  <si>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</si>
  <si>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</si>
  <si>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обеспечение пожарной безопасности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</si>
  <si>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</si>
  <si>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</si>
  <si>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</si>
  <si>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</si>
  <si>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</si>
  <si>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</si>
  <si>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</si>
  <si>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</si>
  <si>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4. Возврат в МФ неиспользованных в 2008 году субвенций</t>
  </si>
  <si>
    <t>- повышение квалификации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</si>
  <si>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</si>
  <si>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</si>
  <si>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</si>
  <si>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</si>
  <si>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</si>
  <si>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</si>
  <si>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</si>
  <si>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</si>
  <si>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</si>
  <si>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Годовой уточн. план   на 01.02.   2014 г.</t>
  </si>
  <si>
    <t>Исполнение на 01.02.  2014 г.</t>
  </si>
  <si>
    <t>Акцизы</t>
  </si>
  <si>
    <t>Годовой уточн. план   на 01.03.   2014 г.</t>
  </si>
  <si>
    <t>Исполнение на 01.03.  2014 г.</t>
  </si>
  <si>
    <t>Дорожное хозяйство</t>
  </si>
  <si>
    <t>Годовой уточн. план   на 01.04.   2014 г.</t>
  </si>
  <si>
    <t>Исполнение на 01.04.  2014 г.</t>
  </si>
  <si>
    <t>Годовой уточн. план   на 01.05.   2014 г.</t>
  </si>
  <si>
    <t>Исполнение на 01.05.  2014 г.</t>
  </si>
  <si>
    <t>Исполнение на 01.06.  2014 г.</t>
  </si>
  <si>
    <t>Годовой уточн. план   на 01.06.   2014 г.</t>
  </si>
  <si>
    <t>Годовой уточн. план   на 01.07.   2014 г.</t>
  </si>
  <si>
    <t>Исполнение на 01.07.  2014 г.</t>
  </si>
  <si>
    <t>Сельское хозяйство и рыболовство</t>
  </si>
  <si>
    <t>Годовой уточн. план   на 01.08.   2014 г.</t>
  </si>
  <si>
    <t>Годовой уточн. план   на 01.08.2014 г.</t>
  </si>
  <si>
    <t>Исполнение на 01.08.  2014 г.</t>
  </si>
  <si>
    <t>Годовой уточн. план   на 01.09.   2014 г.</t>
  </si>
  <si>
    <t>Годовой уточн. план   на 01.09.2014 г.</t>
  </si>
  <si>
    <t>Исполнение на 01.09.  2014 г.</t>
  </si>
  <si>
    <t>Годовой уточн. план   на 01.10.   2014 г.</t>
  </si>
  <si>
    <t>Годовой уточн. план   на 01.10.2014 г.</t>
  </si>
  <si>
    <t>Исполнение на 01.10.  2014 г.</t>
  </si>
  <si>
    <t>Годовой уточн. план   на 01.11.   2014 г.</t>
  </si>
  <si>
    <t>Годовой уточн. план   на 01.11.2014 г.</t>
  </si>
  <si>
    <t>Исполнение на 01.11.  2014 г.</t>
  </si>
  <si>
    <t>Годовой уточн. план   на 01.12.   2014 г.</t>
  </si>
  <si>
    <t>Годовой уточн. план   на 01.12.2014 г.</t>
  </si>
  <si>
    <t>Исполнение на 01.12.  2014 г.</t>
  </si>
  <si>
    <t>на 01.02.2015 г.</t>
  </si>
  <si>
    <t>Годовой уточн. план   на 01.02.   2015 г.</t>
  </si>
  <si>
    <t>Исполнение на 01.02. 2015 г.</t>
  </si>
  <si>
    <t>Уточн. год. план   2014 г.</t>
  </si>
  <si>
    <t>Исполнение 2014г.</t>
  </si>
  <si>
    <t>Исполнение на 01.02.  2015 г.</t>
  </si>
  <si>
    <t>Дорожный фонд</t>
  </si>
  <si>
    <t>на 01.03.2015 г.</t>
  </si>
  <si>
    <t>Годовой уточн. план   на 01.03.   2015 г.</t>
  </si>
  <si>
    <t>Исполнение на 01.03. 2015 г.</t>
  </si>
  <si>
    <t>Исполнение на 01.03.  2015 г.</t>
  </si>
  <si>
    <t>на 01.04.2015 г.</t>
  </si>
  <si>
    <t>Годовой уточн. план   на 01.04.   2015 г.</t>
  </si>
  <si>
    <t>Исполнение на 01.04. 2015 г.</t>
  </si>
  <si>
    <t>Исполнение на 01.04.  2015 г.</t>
  </si>
  <si>
    <t>на 01.05.2015 г.</t>
  </si>
  <si>
    <t>Годовой уточн. план   на 01.05.   2015 г.</t>
  </si>
  <si>
    <t>Исполнение на 01.05. 2015 г.</t>
  </si>
  <si>
    <t>Исполнение на 01.05.  2015 г.</t>
  </si>
  <si>
    <t>на 01.06.2015 г.</t>
  </si>
  <si>
    <t>Годовой уточн. план   на 01.06.   2015 г.</t>
  </si>
  <si>
    <t>Исполнение на 01.06. 2015 г.</t>
  </si>
  <si>
    <t>Исполнение на 01.06.  2015 г.</t>
  </si>
  <si>
    <t>на 01.07.2015 г.</t>
  </si>
  <si>
    <t>Исполнение на 01.07  2014 г.</t>
  </si>
  <si>
    <t>Годовой уточн. план   на 01.07.   2015 г.</t>
  </si>
  <si>
    <t>Исполнение на 01.07. 2015 г.</t>
  </si>
  <si>
    <t>Исполнение на 01.07.  2015 г.</t>
  </si>
  <si>
    <t>на 01.08.2015 г.</t>
  </si>
  <si>
    <t>Исполнение на 01.08  2014 г.</t>
  </si>
  <si>
    <t>Годовой уточн. план   на 01.08.   2015 г.</t>
  </si>
  <si>
    <t>Исполнение на 01.08. 2015 г.</t>
  </si>
  <si>
    <t>Годовой уточн. план   на 01.08.2015 г.</t>
  </si>
  <si>
    <t>Исполнение на 01.08.  2015 г.</t>
  </si>
  <si>
    <t>на 01.09.2015 г.</t>
  </si>
  <si>
    <t>Исполнение на 01.09  2014 г.</t>
  </si>
  <si>
    <t>Годовой уточн. план   на 01.09.   2015 г.</t>
  </si>
  <si>
    <t>Исполнение на 01.09. 2015 г.</t>
  </si>
  <si>
    <t>Годовой уточн. план   на 01.09.2015 г.</t>
  </si>
  <si>
    <t>Исполнение на 01.09.  2015 г.</t>
  </si>
  <si>
    <t>на 01.10.2015 г.</t>
  </si>
  <si>
    <t>Исполнение на 01.10  2014 г.</t>
  </si>
  <si>
    <t>Годовой уточн. план   на 01.10.   2015 г.</t>
  </si>
  <si>
    <t>Исполнение на 01.10. 2015 г.</t>
  </si>
  <si>
    <t>Годовой уточн. план   на 01.10.2015 г.</t>
  </si>
  <si>
    <t>Исполнение на 01.10.  2015 г.</t>
  </si>
  <si>
    <t>на 01.11.2015 г.</t>
  </si>
  <si>
    <t>Исполнение на 01.11  2014 г.</t>
  </si>
  <si>
    <t>Годовой уточн. план   на 01.11.   2015 г.</t>
  </si>
  <si>
    <t>Исполнение на 01.11. 2015 г.</t>
  </si>
  <si>
    <t>Годовой уточн. план   на 01.11.2015 г.</t>
  </si>
  <si>
    <t>Исполнение на 01.11.  2015 г.</t>
  </si>
  <si>
    <t>на 01.12.2015 г.</t>
  </si>
  <si>
    <t>Исполнение на 01.12  2014 г.</t>
  </si>
  <si>
    <t>Годовой уточн. план   на 01.12.   2015 г.</t>
  </si>
  <si>
    <t>Исполнение на 01.12. 2015 г.</t>
  </si>
  <si>
    <t>Годовой уточн. план   на 01.12.2015 г.</t>
  </si>
  <si>
    <t>Исполнение на 01.12.  2015 г.</t>
  </si>
  <si>
    <t>на 01.01.2016 г.</t>
  </si>
  <si>
    <t>Утверж бюдж 2015 г.</t>
  </si>
  <si>
    <t>Уточн. год. план   на 2015 г.</t>
  </si>
  <si>
    <t>Исполнение  2015 г.</t>
  </si>
  <si>
    <t>Утверж бюдж 2015 г</t>
  </si>
  <si>
    <t>Исполнение   2015 г.</t>
  </si>
  <si>
    <t>Обеспечение проведения выборов</t>
  </si>
  <si>
    <t>Строительство дома участкового</t>
  </si>
  <si>
    <t>Строительство дома участк.</t>
  </si>
  <si>
    <t>4. Возврат в МФ неиспользованных в 2014 году субвенций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</si>
</sst>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NumberFormat="1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168" fontId="4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8.75">
      <c r="A4" s="74" t="s">
        <v>97</v>
      </c>
      <c r="B4" s="74"/>
      <c r="C4" s="74"/>
      <c r="D4" s="74"/>
      <c r="E4" s="74"/>
      <c r="F4" s="74"/>
      <c r="G4" s="74"/>
      <c r="H4" s="74"/>
    </row>
    <row r="5" ht="13.5" thickBot="1"/>
    <row r="6" spans="1:8" ht="65.25" customHeight="1" thickBot="1" thickTop="1">
      <c r="A6" s="5"/>
      <c r="B6" s="59" t="s">
        <v>67</v>
      </c>
      <c r="C6" s="60" t="s">
        <v>68</v>
      </c>
      <c r="D6" s="47" t="s">
        <v>100</v>
      </c>
      <c r="E6" s="48" t="s">
        <v>101</v>
      </c>
      <c r="F6" s="54" t="s">
        <v>98</v>
      </c>
      <c r="G6" s="56" t="s">
        <v>99</v>
      </c>
      <c r="H6" s="9" t="s">
        <v>0</v>
      </c>
    </row>
    <row r="7" spans="1:8" ht="16.5" thickTop="1">
      <c r="A7" s="14" t="s">
        <v>1</v>
      </c>
      <c r="B7" s="22">
        <f>B8+B9+B10+B11+B12+B13+B14</f>
        <v>142744</v>
      </c>
      <c r="C7" s="22">
        <f>C8+C9+C10+C11+C12+C13+C14</f>
        <v>4686</v>
      </c>
      <c r="D7" s="11">
        <f>D8+D9+D10+D11+D12+D13</f>
        <v>156831</v>
      </c>
      <c r="E7" s="22">
        <f>E8+E9+E10+E11+E12+E13+E14</f>
        <v>151070</v>
      </c>
      <c r="F7" s="22">
        <f>F8+F9+F10+F11+F12+F13+F14</f>
        <v>149283</v>
      </c>
      <c r="G7" s="22">
        <f>G8+G9+G10+G11+G12+G13</f>
        <v>5637</v>
      </c>
      <c r="H7" s="23">
        <f aca="true" t="shared" si="0" ref="H7:H13">ROUND(G7/F7*100,1)</f>
        <v>3.8</v>
      </c>
    </row>
    <row r="8" spans="1:8" ht="31.5">
      <c r="A8" s="15" t="s">
        <v>2</v>
      </c>
      <c r="B8" s="57">
        <v>105800</v>
      </c>
      <c r="C8" s="58">
        <v>2136</v>
      </c>
      <c r="D8" s="64">
        <v>117063</v>
      </c>
      <c r="E8" s="58">
        <v>114660</v>
      </c>
      <c r="F8" s="57">
        <v>115000</v>
      </c>
      <c r="G8" s="58">
        <v>2890</v>
      </c>
      <c r="H8" s="26">
        <f>ROUND(G8/F8*100,1)</f>
        <v>2.5</v>
      </c>
    </row>
    <row r="9" spans="1:8" ht="15.75">
      <c r="A9" s="15" t="s">
        <v>69</v>
      </c>
      <c r="B9" s="57">
        <v>20400</v>
      </c>
      <c r="C9" s="58">
        <v>1578</v>
      </c>
      <c r="D9" s="64">
        <v>20400</v>
      </c>
      <c r="E9" s="58">
        <v>17032</v>
      </c>
      <c r="F9" s="57">
        <v>16000</v>
      </c>
      <c r="G9" s="58">
        <v>1570</v>
      </c>
      <c r="H9" s="26">
        <f>ROUND(G9/F9*100,1)</f>
        <v>9.8</v>
      </c>
    </row>
    <row r="10" spans="1:8" ht="31.5">
      <c r="A10" s="15" t="s">
        <v>3</v>
      </c>
      <c r="B10" s="57">
        <v>4707</v>
      </c>
      <c r="C10" s="58">
        <v>674</v>
      </c>
      <c r="D10" s="64">
        <v>5234</v>
      </c>
      <c r="E10" s="58">
        <v>5234</v>
      </c>
      <c r="F10" s="57">
        <v>4834</v>
      </c>
      <c r="G10" s="58">
        <v>732</v>
      </c>
      <c r="H10" s="26">
        <f t="shared" si="0"/>
        <v>15.1</v>
      </c>
    </row>
    <row r="11" spans="1:8" ht="31.5">
      <c r="A11" s="15" t="s">
        <v>4</v>
      </c>
      <c r="B11" s="57">
        <v>2280</v>
      </c>
      <c r="C11" s="58">
        <v>86</v>
      </c>
      <c r="D11" s="64">
        <v>2573</v>
      </c>
      <c r="E11" s="58">
        <v>2574</v>
      </c>
      <c r="F11" s="57">
        <v>2413</v>
      </c>
      <c r="G11" s="58">
        <v>11</v>
      </c>
      <c r="H11" s="26">
        <f t="shared" si="0"/>
        <v>0.5</v>
      </c>
    </row>
    <row r="12" spans="1:8" ht="15.75">
      <c r="A12" s="15" t="s">
        <v>5</v>
      </c>
      <c r="B12" s="57">
        <v>8900</v>
      </c>
      <c r="C12" s="58">
        <v>182</v>
      </c>
      <c r="D12" s="64">
        <v>10511</v>
      </c>
      <c r="E12" s="58">
        <v>10535</v>
      </c>
      <c r="F12" s="57">
        <v>10016</v>
      </c>
      <c r="G12" s="58">
        <v>402</v>
      </c>
      <c r="H12" s="26">
        <f t="shared" si="0"/>
        <v>4</v>
      </c>
    </row>
    <row r="13" spans="1:8" ht="15.75">
      <c r="A13" s="15" t="s">
        <v>6</v>
      </c>
      <c r="B13" s="57">
        <v>657</v>
      </c>
      <c r="C13" s="58">
        <v>30</v>
      </c>
      <c r="D13" s="64">
        <v>1050</v>
      </c>
      <c r="E13" s="58">
        <v>1050</v>
      </c>
      <c r="F13" s="57">
        <v>1020</v>
      </c>
      <c r="G13" s="58">
        <v>32</v>
      </c>
      <c r="H13" s="26">
        <f t="shared" si="0"/>
        <v>3.1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-15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>B16+B17+B18+B19+B20+B21</f>
        <v>7975</v>
      </c>
      <c r="C15" s="25">
        <f>C16+C17+C18+C19+C20+C21</f>
        <v>809</v>
      </c>
      <c r="D15" s="12">
        <f>D16+D17+D18+D19+D20+D21</f>
        <v>10858</v>
      </c>
      <c r="E15" s="25">
        <f>E16+E17+E18+E19+E20+E21</f>
        <v>9803</v>
      </c>
      <c r="F15" s="25">
        <f>F16+F17+F18+F19+F20</f>
        <v>4160</v>
      </c>
      <c r="G15" s="25">
        <f>G16+G17+G18+G19+G20+G21</f>
        <v>869</v>
      </c>
      <c r="H15" s="26">
        <f>ROUND(G15/F15*100,1)</f>
        <v>20.9</v>
      </c>
    </row>
    <row r="16" spans="1:8" ht="47.25" customHeight="1">
      <c r="A16" s="17" t="s">
        <v>10</v>
      </c>
      <c r="B16" s="24">
        <v>1924</v>
      </c>
      <c r="C16" s="7">
        <v>49</v>
      </c>
      <c r="D16" s="46">
        <v>1995</v>
      </c>
      <c r="E16" s="7">
        <v>1927</v>
      </c>
      <c r="F16" s="24">
        <v>2209</v>
      </c>
      <c r="G16" s="7">
        <v>60</v>
      </c>
      <c r="H16" s="26">
        <f>ROUND(G16/F16*100,1)</f>
        <v>2.7</v>
      </c>
    </row>
    <row r="17" spans="1:8" ht="48" customHeight="1">
      <c r="A17" s="15" t="s">
        <v>11</v>
      </c>
      <c r="B17" s="57">
        <v>750</v>
      </c>
      <c r="C17" s="58">
        <v>40</v>
      </c>
      <c r="D17" s="64">
        <v>1013</v>
      </c>
      <c r="E17" s="58">
        <v>1013</v>
      </c>
      <c r="F17" s="57">
        <v>660</v>
      </c>
      <c r="G17" s="58">
        <v>89</v>
      </c>
      <c r="H17" s="26">
        <f>ROUND(G17/F17*100,1)</f>
        <v>13.5</v>
      </c>
    </row>
    <row r="18" spans="1:8" ht="47.25">
      <c r="A18" s="15" t="s">
        <v>44</v>
      </c>
      <c r="B18" s="57">
        <v>226</v>
      </c>
      <c r="C18" s="58">
        <v>0</v>
      </c>
      <c r="D18" s="64">
        <v>1209</v>
      </c>
      <c r="E18" s="58">
        <v>1210</v>
      </c>
      <c r="F18" s="57">
        <v>291</v>
      </c>
      <c r="G18" s="58">
        <v>78</v>
      </c>
      <c r="H18" s="26">
        <f>ROUND(G18/F18*100,1)</f>
        <v>26.8</v>
      </c>
    </row>
    <row r="19" spans="1:8" ht="15.75">
      <c r="A19" s="15" t="s">
        <v>12</v>
      </c>
      <c r="B19" s="57">
        <v>1000</v>
      </c>
      <c r="C19" s="58">
        <v>75</v>
      </c>
      <c r="D19" s="64">
        <v>1041</v>
      </c>
      <c r="E19" s="58">
        <v>1041</v>
      </c>
      <c r="F19" s="57">
        <v>1000</v>
      </c>
      <c r="G19" s="58">
        <v>44</v>
      </c>
      <c r="H19" s="26">
        <f>ROUND(G19/F19*100,1)</f>
        <v>4.4</v>
      </c>
    </row>
    <row r="20" spans="1:8" ht="63">
      <c r="A20" s="15" t="s">
        <v>62</v>
      </c>
      <c r="B20" s="57">
        <v>4075</v>
      </c>
      <c r="C20" s="58">
        <v>376</v>
      </c>
      <c r="D20" s="64">
        <v>1978</v>
      </c>
      <c r="E20" s="58">
        <v>973</v>
      </c>
      <c r="F20" s="57">
        <v>0</v>
      </c>
      <c r="G20" s="58">
        <v>12</v>
      </c>
      <c r="H20" s="26">
        <v>0</v>
      </c>
    </row>
    <row r="21" spans="1:8" ht="31.5">
      <c r="A21" s="15" t="s">
        <v>13</v>
      </c>
      <c r="B21" s="24">
        <v>0</v>
      </c>
      <c r="C21" s="7">
        <v>269</v>
      </c>
      <c r="D21" s="46">
        <v>3622</v>
      </c>
      <c r="E21" s="7">
        <v>3639</v>
      </c>
      <c r="F21" s="24">
        <v>0</v>
      </c>
      <c r="G21" s="7">
        <v>586</v>
      </c>
      <c r="H21" s="28">
        <v>0</v>
      </c>
    </row>
    <row r="22" spans="1:8" ht="31.5">
      <c r="A22" s="16" t="s">
        <v>14</v>
      </c>
      <c r="B22" s="32">
        <f>B7+B15</f>
        <v>150719</v>
      </c>
      <c r="C22" s="32">
        <f>C7+C15</f>
        <v>5495</v>
      </c>
      <c r="D22" s="21">
        <f>D15+D7</f>
        <v>167689</v>
      </c>
      <c r="E22" s="32">
        <f>E15+E7</f>
        <v>160873</v>
      </c>
      <c r="F22" s="32">
        <f>F15+F7</f>
        <v>153443</v>
      </c>
      <c r="G22" s="32">
        <f>G15+G7</f>
        <v>6506</v>
      </c>
      <c r="H22" s="26">
        <f>ROUND(G22/F22*100,1)</f>
        <v>4.2</v>
      </c>
    </row>
    <row r="23" spans="1:8" ht="31.5">
      <c r="A23" s="18" t="s">
        <v>55</v>
      </c>
      <c r="B23" s="29">
        <v>365360</v>
      </c>
      <c r="C23" s="52">
        <v>35696</v>
      </c>
      <c r="D23" s="66">
        <v>493246</v>
      </c>
      <c r="E23" s="52">
        <v>493246</v>
      </c>
      <c r="F23" s="29">
        <v>392150</v>
      </c>
      <c r="G23" s="52">
        <v>25909</v>
      </c>
      <c r="H23" s="33">
        <f>ROUND(G23/F23*100,1)</f>
        <v>6.6</v>
      </c>
    </row>
    <row r="24" spans="1:8" ht="48" thickBot="1">
      <c r="A24" s="16" t="s">
        <v>56</v>
      </c>
      <c r="B24" s="27">
        <v>0</v>
      </c>
      <c r="C24" s="8">
        <v>-5103</v>
      </c>
      <c r="D24" s="13">
        <v>-1290</v>
      </c>
      <c r="E24" s="8">
        <v>-1290</v>
      </c>
      <c r="F24" s="27">
        <v>0</v>
      </c>
      <c r="G24" s="8">
        <v>-5436</v>
      </c>
      <c r="H24" s="28">
        <v>0</v>
      </c>
    </row>
    <row r="25" spans="1:8" ht="28.5" customHeight="1" thickBot="1" thickTop="1">
      <c r="A25" s="6" t="s">
        <v>15</v>
      </c>
      <c r="B25" s="30">
        <f>B22+B23+B24</f>
        <v>516079</v>
      </c>
      <c r="C25" s="30">
        <f>C22+C23+C24</f>
        <v>36088</v>
      </c>
      <c r="D25" s="68">
        <f>D22+D23+D24</f>
        <v>659645</v>
      </c>
      <c r="E25" s="30">
        <f>E22+E23+E24</f>
        <v>652829</v>
      </c>
      <c r="F25" s="30">
        <f>F22+F23</f>
        <v>545593</v>
      </c>
      <c r="G25" s="30">
        <f>G22+G23+G24</f>
        <v>26979</v>
      </c>
      <c r="H25" s="19">
        <f>ROUND(G25/F25*100,1)</f>
        <v>4.9</v>
      </c>
    </row>
    <row r="26" spans="1:8" ht="28.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6">
      <selection activeCell="A19" sqref="A19"/>
    </sheetView>
  </sheetViews>
  <sheetFormatPr defaultColWidth="9.00390625" defaultRowHeight="12.75"/>
  <cols>
    <col min="1" max="1" width="30.00390625" style="4" customWidth="1"/>
    <col min="2" max="5" width="9.125" style="4" customWidth="1"/>
    <col min="6" max="6" width="10.37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116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78</v>
      </c>
      <c r="C6" s="55" t="s">
        <v>77</v>
      </c>
      <c r="D6" s="10" t="s">
        <v>100</v>
      </c>
      <c r="E6" s="31" t="s">
        <v>101</v>
      </c>
      <c r="F6" s="54" t="s">
        <v>117</v>
      </c>
      <c r="G6" s="56" t="s">
        <v>119</v>
      </c>
      <c r="H6" s="9" t="s">
        <v>0</v>
      </c>
      <c r="I6" s="34"/>
    </row>
    <row r="7" spans="1:9" ht="29.25" thickTop="1">
      <c r="A7" s="36" t="s">
        <v>18</v>
      </c>
      <c r="B7" s="50">
        <f>B8+B9+B10+B12+B15</f>
        <v>55394</v>
      </c>
      <c r="C7" s="50">
        <f>C8+C9+C10+C12+C15</f>
        <v>26771</v>
      </c>
      <c r="D7" s="69">
        <f>D8+D9+D10+D11+D12+D15</f>
        <v>74892</v>
      </c>
      <c r="E7" s="69">
        <f>E8+E9+E10+E11+E12+E15</f>
        <v>73818</v>
      </c>
      <c r="F7" s="50">
        <f>F8+F9+F10+F12+F15+F13+F14</f>
        <v>59593</v>
      </c>
      <c r="G7" s="50">
        <f>G8+G9+G10+G12+G15+G13+G14</f>
        <v>30248</v>
      </c>
      <c r="H7" s="63">
        <f>G7/F7*100</f>
        <v>50.75763932005437</v>
      </c>
      <c r="I7" s="34"/>
    </row>
    <row r="8" spans="1:9" ht="15">
      <c r="A8" s="37" t="s">
        <v>39</v>
      </c>
      <c r="B8" s="24">
        <v>9649</v>
      </c>
      <c r="C8" s="7">
        <v>3770</v>
      </c>
      <c r="D8" s="46">
        <v>13083</v>
      </c>
      <c r="E8" s="7">
        <v>13080</v>
      </c>
      <c r="F8" s="24">
        <v>10013</v>
      </c>
      <c r="G8" s="7">
        <v>3186</v>
      </c>
      <c r="H8" s="63">
        <f>G8/F8*100</f>
        <v>31.818635773494456</v>
      </c>
      <c r="I8" s="34"/>
    </row>
    <row r="9" spans="1:9" ht="15">
      <c r="A9" s="38" t="s">
        <v>19</v>
      </c>
      <c r="B9" s="24">
        <v>7029</v>
      </c>
      <c r="C9" s="7">
        <v>4005</v>
      </c>
      <c r="D9" s="46">
        <v>10290</v>
      </c>
      <c r="E9" s="7">
        <v>10160</v>
      </c>
      <c r="F9" s="24">
        <v>7125</v>
      </c>
      <c r="G9" s="7">
        <v>4105</v>
      </c>
      <c r="H9" s="63">
        <f>G9/F9*100</f>
        <v>57.614035087719294</v>
      </c>
      <c r="I9" s="34"/>
    </row>
    <row r="10" spans="1:9" ht="15">
      <c r="A10" s="38" t="s">
        <v>20</v>
      </c>
      <c r="B10" s="24">
        <v>22617</v>
      </c>
      <c r="C10" s="7">
        <v>11659</v>
      </c>
      <c r="D10" s="46">
        <v>32590</v>
      </c>
      <c r="E10" s="7">
        <v>31856</v>
      </c>
      <c r="F10" s="24">
        <v>24787</v>
      </c>
      <c r="G10" s="7">
        <v>13980</v>
      </c>
      <c r="H10" s="63">
        <f>G10/F10*100</f>
        <v>56.40053253721709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4056</v>
      </c>
      <c r="C12" s="7">
        <v>2309</v>
      </c>
      <c r="D12" s="46">
        <v>6339</v>
      </c>
      <c r="E12" s="7">
        <v>6300</v>
      </c>
      <c r="F12" s="24">
        <v>4142</v>
      </c>
      <c r="G12" s="7">
        <v>2840</v>
      </c>
      <c r="H12" s="63">
        <f>G12/F12*100</f>
        <v>68.56591018831483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0</v>
      </c>
      <c r="H13" s="63">
        <f>G13/F13*100</f>
        <v>0</v>
      </c>
      <c r="I13" s="34"/>
    </row>
    <row r="14" spans="1:9" ht="15">
      <c r="A14" s="38" t="s">
        <v>60</v>
      </c>
      <c r="B14" s="24">
        <v>0</v>
      </c>
      <c r="C14" s="7">
        <v>0</v>
      </c>
      <c r="D14" s="46">
        <v>0</v>
      </c>
      <c r="E14" s="7">
        <v>0</v>
      </c>
      <c r="F14" s="24">
        <v>36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12043</v>
      </c>
      <c r="C15" s="7">
        <v>5028</v>
      </c>
      <c r="D15" s="46">
        <v>12587</v>
      </c>
      <c r="E15" s="7">
        <v>12419</v>
      </c>
      <c r="F15" s="24">
        <v>12573</v>
      </c>
      <c r="G15" s="7">
        <v>6137</v>
      </c>
      <c r="H15" s="63">
        <f>G15/F15*100</f>
        <v>48.81094408653463</v>
      </c>
      <c r="I15" s="34"/>
    </row>
    <row r="16" spans="1:9" ht="14.25">
      <c r="A16" s="39" t="s">
        <v>22</v>
      </c>
      <c r="B16" s="27">
        <v>1430</v>
      </c>
      <c r="C16" s="8">
        <v>18</v>
      </c>
      <c r="D16" s="13">
        <v>1430</v>
      </c>
      <c r="E16" s="8">
        <v>1430</v>
      </c>
      <c r="F16" s="27">
        <v>1556</v>
      </c>
      <c r="G16" s="8">
        <v>761</v>
      </c>
      <c r="H16" s="63">
        <f>G16/F16*100</f>
        <v>48.90745501285347</v>
      </c>
      <c r="I16" s="34"/>
    </row>
    <row r="17" spans="1:9" ht="46.5" customHeight="1">
      <c r="A17" s="39" t="s">
        <v>46</v>
      </c>
      <c r="B17" s="27">
        <v>837</v>
      </c>
      <c r="C17" s="27">
        <v>228</v>
      </c>
      <c r="D17" s="13">
        <f>D18+D20</f>
        <v>826</v>
      </c>
      <c r="E17" s="27">
        <f>E18+E20</f>
        <v>826</v>
      </c>
      <c r="F17" s="27">
        <f>F18+F19+F20</f>
        <v>2790</v>
      </c>
      <c r="G17" s="27">
        <f>G18+G19+G20</f>
        <v>313</v>
      </c>
      <c r="H17" s="63">
        <f>G17/F17*100</f>
        <v>11.21863799283154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163</v>
      </c>
      <c r="B19" s="24">
        <v>0</v>
      </c>
      <c r="C19" s="46">
        <v>0</v>
      </c>
      <c r="D19" s="46">
        <v>0</v>
      </c>
      <c r="E19" s="46">
        <v>0</v>
      </c>
      <c r="F19" s="24">
        <v>1800</v>
      </c>
      <c r="G19" s="46">
        <v>0</v>
      </c>
      <c r="H19" s="63">
        <v>0</v>
      </c>
      <c r="I19" s="34"/>
    </row>
    <row r="20" spans="1:9" ht="15">
      <c r="A20" s="38" t="s">
        <v>59</v>
      </c>
      <c r="B20" s="24">
        <v>837</v>
      </c>
      <c r="C20" s="46">
        <v>228</v>
      </c>
      <c r="D20" s="46">
        <v>818</v>
      </c>
      <c r="E20" s="46">
        <v>818</v>
      </c>
      <c r="F20" s="24">
        <v>990</v>
      </c>
      <c r="G20" s="46">
        <v>313</v>
      </c>
      <c r="H20" s="63">
        <f aca="true" t="shared" si="0" ref="H20:H26">G20/F20*100</f>
        <v>31.616161616161616</v>
      </c>
      <c r="I20" s="34"/>
    </row>
    <row r="21" spans="1:9" ht="19.5" customHeight="1">
      <c r="A21" s="39" t="s">
        <v>23</v>
      </c>
      <c r="B21" s="25">
        <f>B22+B23+B24</f>
        <v>21557</v>
      </c>
      <c r="C21" s="25">
        <f>C22+C24</f>
        <v>124</v>
      </c>
      <c r="D21" s="12">
        <f>D22+D23+D24</f>
        <v>22132</v>
      </c>
      <c r="E21" s="12">
        <f>E22+E23+E24</f>
        <v>21730</v>
      </c>
      <c r="F21" s="25">
        <f>F22+F23+F24</f>
        <v>17532</v>
      </c>
      <c r="G21" s="25">
        <f>G22+G23+G24</f>
        <v>394</v>
      </c>
      <c r="H21" s="63">
        <f t="shared" si="0"/>
        <v>2.247319187770933</v>
      </c>
      <c r="I21" s="34"/>
    </row>
    <row r="22" spans="1:9" ht="30">
      <c r="A22" s="38" t="s">
        <v>63</v>
      </c>
      <c r="B22" s="24">
        <v>927</v>
      </c>
      <c r="C22" s="7">
        <v>30</v>
      </c>
      <c r="D22" s="46">
        <v>1427</v>
      </c>
      <c r="E22" s="46">
        <v>1427</v>
      </c>
      <c r="F22" s="24">
        <v>927</v>
      </c>
      <c r="G22" s="7">
        <v>0</v>
      </c>
      <c r="H22" s="63">
        <f t="shared" si="0"/>
        <v>0</v>
      </c>
      <c r="I22" s="34"/>
    </row>
    <row r="23" spans="1:9" ht="15">
      <c r="A23" s="38" t="s">
        <v>72</v>
      </c>
      <c r="B23" s="24">
        <v>20400</v>
      </c>
      <c r="C23" s="7">
        <v>0</v>
      </c>
      <c r="D23" s="46">
        <v>20400</v>
      </c>
      <c r="E23" s="7">
        <v>19998</v>
      </c>
      <c r="F23" s="24">
        <v>16300</v>
      </c>
      <c r="G23" s="7">
        <v>300</v>
      </c>
      <c r="H23" s="63">
        <f t="shared" si="0"/>
        <v>1.8404907975460123</v>
      </c>
      <c r="I23" s="34"/>
    </row>
    <row r="24" spans="1:9" ht="30">
      <c r="A24" s="38" t="s">
        <v>58</v>
      </c>
      <c r="B24" s="24">
        <v>230</v>
      </c>
      <c r="C24" s="7">
        <v>94</v>
      </c>
      <c r="D24" s="46">
        <v>305</v>
      </c>
      <c r="E24" s="7">
        <v>305</v>
      </c>
      <c r="F24" s="24">
        <v>305</v>
      </c>
      <c r="G24" s="7">
        <v>94</v>
      </c>
      <c r="H24" s="63">
        <f t="shared" si="0"/>
        <v>30.81967213114754</v>
      </c>
      <c r="I24" s="34"/>
    </row>
    <row r="25" spans="1:9" ht="28.5">
      <c r="A25" s="39" t="s">
        <v>24</v>
      </c>
      <c r="B25" s="25">
        <f aca="true" t="shared" si="1" ref="B25:G25">B26+B27+B28</f>
        <v>19251</v>
      </c>
      <c r="C25" s="25">
        <f t="shared" si="1"/>
        <v>7782</v>
      </c>
      <c r="D25" s="12">
        <f t="shared" si="1"/>
        <v>36666</v>
      </c>
      <c r="E25" s="25">
        <f t="shared" si="1"/>
        <v>29882</v>
      </c>
      <c r="F25" s="25">
        <f t="shared" si="1"/>
        <v>28116</v>
      </c>
      <c r="G25" s="25">
        <f t="shared" si="1"/>
        <v>12280</v>
      </c>
      <c r="H25" s="63">
        <f t="shared" si="0"/>
        <v>43.67619860577607</v>
      </c>
      <c r="I25" s="34"/>
    </row>
    <row r="26" spans="1:9" ht="15">
      <c r="A26" s="38" t="s">
        <v>25</v>
      </c>
      <c r="B26" s="24">
        <v>1584</v>
      </c>
      <c r="C26" s="7">
        <v>0</v>
      </c>
      <c r="D26" s="46">
        <v>2891</v>
      </c>
      <c r="E26" s="7">
        <v>1733</v>
      </c>
      <c r="F26" s="24">
        <v>370</v>
      </c>
      <c r="G26" s="7">
        <v>111</v>
      </c>
      <c r="H26" s="63">
        <f t="shared" si="0"/>
        <v>30</v>
      </c>
      <c r="I26" s="34"/>
    </row>
    <row r="27" spans="1:9" ht="15">
      <c r="A27" s="38" t="s">
        <v>26</v>
      </c>
      <c r="B27" s="24">
        <v>1229</v>
      </c>
      <c r="C27" s="7">
        <v>1225</v>
      </c>
      <c r="D27" s="46">
        <v>1229</v>
      </c>
      <c r="E27" s="7">
        <v>1229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16438</v>
      </c>
      <c r="C28" s="7">
        <v>6557</v>
      </c>
      <c r="D28" s="46">
        <v>32546</v>
      </c>
      <c r="E28" s="7">
        <v>26920</v>
      </c>
      <c r="F28" s="24">
        <v>27746</v>
      </c>
      <c r="G28" s="7">
        <v>12169</v>
      </c>
      <c r="H28" s="63">
        <f aca="true" t="shared" si="2" ref="H28:H45">G28/F28*100</f>
        <v>43.85857420889497</v>
      </c>
      <c r="I28" s="34"/>
    </row>
    <row r="29" spans="1:9" ht="28.5">
      <c r="A29" s="39" t="s">
        <v>51</v>
      </c>
      <c r="B29" s="27">
        <v>750</v>
      </c>
      <c r="C29" s="27">
        <v>0</v>
      </c>
      <c r="D29" s="13">
        <f>D30</f>
        <v>0</v>
      </c>
      <c r="E29" s="27">
        <v>0</v>
      </c>
      <c r="F29" s="27">
        <f>F30</f>
        <v>660</v>
      </c>
      <c r="G29" s="27">
        <v>0</v>
      </c>
      <c r="H29" s="63">
        <f t="shared" si="2"/>
        <v>0</v>
      </c>
      <c r="I29" s="34"/>
    </row>
    <row r="30" spans="1:9" ht="15">
      <c r="A30" s="53" t="s">
        <v>61</v>
      </c>
      <c r="B30" s="24">
        <v>750</v>
      </c>
      <c r="C30" s="7">
        <v>0</v>
      </c>
      <c r="D30" s="46">
        <v>0</v>
      </c>
      <c r="E30" s="7">
        <v>0</v>
      </c>
      <c r="F30" s="24">
        <v>660</v>
      </c>
      <c r="G30" s="7">
        <v>0</v>
      </c>
      <c r="H30" s="63">
        <f t="shared" si="2"/>
        <v>0</v>
      </c>
      <c r="I30" s="34"/>
    </row>
    <row r="31" spans="1:9" ht="14.25">
      <c r="A31" s="39" t="s">
        <v>48</v>
      </c>
      <c r="B31" s="25">
        <f aca="true" t="shared" si="3" ref="B31:G31">B32+B33+B34+B35+B36</f>
        <v>368535</v>
      </c>
      <c r="C31" s="25">
        <f t="shared" si="3"/>
        <v>157971</v>
      </c>
      <c r="D31" s="12">
        <f t="shared" si="3"/>
        <v>384407</v>
      </c>
      <c r="E31" s="25">
        <f t="shared" si="3"/>
        <v>374428</v>
      </c>
      <c r="F31" s="25">
        <f t="shared" si="3"/>
        <v>389264</v>
      </c>
      <c r="G31" s="25">
        <f t="shared" si="3"/>
        <v>153553</v>
      </c>
      <c r="H31" s="63">
        <f t="shared" si="2"/>
        <v>39.4470076863003</v>
      </c>
      <c r="I31" s="34"/>
    </row>
    <row r="32" spans="1:9" ht="15">
      <c r="A32" s="38" t="s">
        <v>28</v>
      </c>
      <c r="B32" s="24">
        <v>61595</v>
      </c>
      <c r="C32" s="7">
        <v>26716</v>
      </c>
      <c r="D32" s="46">
        <v>66163</v>
      </c>
      <c r="E32" s="7">
        <v>63327</v>
      </c>
      <c r="F32" s="24">
        <v>70218</v>
      </c>
      <c r="G32" s="7">
        <v>27168</v>
      </c>
      <c r="H32" s="63">
        <f t="shared" si="2"/>
        <v>38.69093394856019</v>
      </c>
      <c r="I32" s="34"/>
    </row>
    <row r="33" spans="1:9" ht="15">
      <c r="A33" s="38" t="s">
        <v>29</v>
      </c>
      <c r="B33" s="24">
        <v>289612</v>
      </c>
      <c r="C33" s="7">
        <v>125219</v>
      </c>
      <c r="D33" s="46">
        <v>297163</v>
      </c>
      <c r="E33" s="7">
        <v>290351</v>
      </c>
      <c r="F33" s="24">
        <v>301192</v>
      </c>
      <c r="G33" s="7">
        <v>120357</v>
      </c>
      <c r="H33" s="63">
        <f t="shared" si="2"/>
        <v>39.96022470716354</v>
      </c>
      <c r="I33" s="34"/>
    </row>
    <row r="34" spans="1:9" ht="15.75">
      <c r="A34" s="61" t="s">
        <v>57</v>
      </c>
      <c r="B34" s="24">
        <v>265</v>
      </c>
      <c r="C34" s="7">
        <v>33</v>
      </c>
      <c r="D34" s="46">
        <v>265</v>
      </c>
      <c r="E34" s="7">
        <v>139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6490</v>
      </c>
      <c r="C35" s="7">
        <v>2129</v>
      </c>
      <c r="D35" s="46">
        <v>6547</v>
      </c>
      <c r="E35" s="7">
        <v>6452</v>
      </c>
      <c r="F35" s="24">
        <v>6346</v>
      </c>
      <c r="G35" s="7">
        <v>1470</v>
      </c>
      <c r="H35" s="63">
        <f t="shared" si="2"/>
        <v>23.164197919949576</v>
      </c>
      <c r="I35" s="34"/>
    </row>
    <row r="36" spans="1:9" ht="30">
      <c r="A36" s="38" t="s">
        <v>31</v>
      </c>
      <c r="B36" s="24">
        <v>10573</v>
      </c>
      <c r="C36" s="7">
        <v>3874</v>
      </c>
      <c r="D36" s="46">
        <v>14269</v>
      </c>
      <c r="E36" s="7">
        <v>14159</v>
      </c>
      <c r="F36" s="24">
        <v>11508</v>
      </c>
      <c r="G36" s="7">
        <v>4558</v>
      </c>
      <c r="H36" s="63">
        <f t="shared" si="2"/>
        <v>39.60722975321516</v>
      </c>
      <c r="I36" s="34"/>
    </row>
    <row r="37" spans="1:9" ht="33" customHeight="1">
      <c r="A37" s="39" t="s">
        <v>49</v>
      </c>
      <c r="B37" s="25">
        <f aca="true" t="shared" si="4" ref="B37:G37">B38+B39+B40</f>
        <v>50956</v>
      </c>
      <c r="C37" s="25">
        <f t="shared" si="4"/>
        <v>19066</v>
      </c>
      <c r="D37" s="12">
        <f t="shared" si="4"/>
        <v>50018</v>
      </c>
      <c r="E37" s="25">
        <f t="shared" si="4"/>
        <v>49867</v>
      </c>
      <c r="F37" s="25">
        <f t="shared" si="4"/>
        <v>57094</v>
      </c>
      <c r="G37" s="25">
        <f t="shared" si="4"/>
        <v>22932</v>
      </c>
      <c r="H37" s="63">
        <f t="shared" si="2"/>
        <v>40.165341366868674</v>
      </c>
      <c r="I37" s="34"/>
    </row>
    <row r="38" spans="1:9" ht="15">
      <c r="A38" s="38" t="s">
        <v>32</v>
      </c>
      <c r="B38" s="24">
        <v>47888</v>
      </c>
      <c r="C38" s="7">
        <v>17791</v>
      </c>
      <c r="D38" s="46">
        <v>46807</v>
      </c>
      <c r="E38" s="7">
        <v>46721</v>
      </c>
      <c r="F38" s="24">
        <v>54295</v>
      </c>
      <c r="G38" s="7">
        <v>21789</v>
      </c>
      <c r="H38" s="63">
        <f t="shared" si="2"/>
        <v>40.13076710562667</v>
      </c>
      <c r="I38" s="34"/>
    </row>
    <row r="39" spans="1:9" ht="15">
      <c r="A39" s="38" t="s">
        <v>33</v>
      </c>
      <c r="B39" s="24">
        <v>1821</v>
      </c>
      <c r="C39" s="7">
        <v>846</v>
      </c>
      <c r="D39" s="46">
        <v>2039</v>
      </c>
      <c r="E39" s="7">
        <v>1999</v>
      </c>
      <c r="F39" s="24">
        <v>1542</v>
      </c>
      <c r="G39" s="7">
        <v>683</v>
      </c>
      <c r="H39" s="63">
        <f t="shared" si="2"/>
        <v>44.29312581063554</v>
      </c>
      <c r="I39" s="34"/>
    </row>
    <row r="40" spans="1:9" ht="30">
      <c r="A40" s="38" t="s">
        <v>53</v>
      </c>
      <c r="B40" s="24">
        <v>1247</v>
      </c>
      <c r="C40" s="46">
        <v>429</v>
      </c>
      <c r="D40" s="46">
        <v>1172</v>
      </c>
      <c r="E40" s="46">
        <v>1147</v>
      </c>
      <c r="F40" s="24">
        <v>1257</v>
      </c>
      <c r="G40" s="46">
        <v>460</v>
      </c>
      <c r="H40" s="63">
        <f t="shared" si="2"/>
        <v>36.5950676213206</v>
      </c>
      <c r="I40" s="34"/>
    </row>
    <row r="41" spans="1:9" ht="19.5" customHeight="1">
      <c r="A41" s="39" t="s">
        <v>65</v>
      </c>
      <c r="B41" s="25">
        <v>239</v>
      </c>
      <c r="C41" s="25">
        <v>59</v>
      </c>
      <c r="D41" s="12">
        <f>D42</f>
        <v>239</v>
      </c>
      <c r="E41" s="25">
        <f>E42</f>
        <v>239</v>
      </c>
      <c r="F41" s="25">
        <f>F42</f>
        <v>250</v>
      </c>
      <c r="G41" s="25">
        <f>G42</f>
        <v>63</v>
      </c>
      <c r="H41" s="63">
        <f t="shared" si="2"/>
        <v>25.2</v>
      </c>
      <c r="I41" s="34"/>
    </row>
    <row r="42" spans="1:9" ht="30.75" customHeight="1">
      <c r="A42" s="38" t="s">
        <v>66</v>
      </c>
      <c r="B42" s="24">
        <v>239</v>
      </c>
      <c r="C42" s="7">
        <v>59</v>
      </c>
      <c r="D42" s="46">
        <v>239</v>
      </c>
      <c r="E42" s="7">
        <v>239</v>
      </c>
      <c r="F42" s="24">
        <v>250</v>
      </c>
      <c r="G42" s="7">
        <v>63</v>
      </c>
      <c r="H42" s="63">
        <f t="shared" si="2"/>
        <v>25.2</v>
      </c>
      <c r="I42" s="34"/>
    </row>
    <row r="43" spans="1:9" ht="14.25">
      <c r="A43" s="39" t="s">
        <v>50</v>
      </c>
      <c r="B43" s="25">
        <f>B44+B45</f>
        <v>7495</v>
      </c>
      <c r="C43" s="25">
        <f>C44+C45</f>
        <v>2818</v>
      </c>
      <c r="D43" s="12">
        <f>D44+D45+D46</f>
        <v>86549</v>
      </c>
      <c r="E43" s="25">
        <f>E44+E45+E46</f>
        <v>86541</v>
      </c>
      <c r="F43" s="25">
        <f>F44+F45</f>
        <v>8064</v>
      </c>
      <c r="G43" s="25">
        <f>G44+G45</f>
        <v>3454</v>
      </c>
      <c r="H43" s="63">
        <f t="shared" si="2"/>
        <v>42.832341269841265</v>
      </c>
      <c r="I43" s="34"/>
    </row>
    <row r="44" spans="1:9" ht="15">
      <c r="A44" s="38" t="s">
        <v>45</v>
      </c>
      <c r="B44" s="49">
        <v>317</v>
      </c>
      <c r="C44" s="51">
        <v>249</v>
      </c>
      <c r="D44" s="20">
        <v>249</v>
      </c>
      <c r="E44" s="51">
        <v>249</v>
      </c>
      <c r="F44" s="49">
        <v>839</v>
      </c>
      <c r="G44" s="51">
        <v>0</v>
      </c>
      <c r="H44" s="63">
        <f t="shared" si="2"/>
        <v>0</v>
      </c>
      <c r="I44" s="34"/>
    </row>
    <row r="45" spans="1:9" ht="15">
      <c r="A45" s="38" t="s">
        <v>34</v>
      </c>
      <c r="B45" s="24">
        <v>7178</v>
      </c>
      <c r="C45" s="7">
        <v>2569</v>
      </c>
      <c r="D45" s="46">
        <v>6953</v>
      </c>
      <c r="E45" s="7">
        <v>6945</v>
      </c>
      <c r="F45" s="24">
        <v>7225</v>
      </c>
      <c r="G45" s="7">
        <v>3454</v>
      </c>
      <c r="H45" s="63">
        <f t="shared" si="2"/>
        <v>47.80622837370242</v>
      </c>
      <c r="I45" s="34"/>
    </row>
    <row r="46" spans="1:9" ht="15">
      <c r="A46" s="40" t="s">
        <v>35</v>
      </c>
      <c r="B46" s="43">
        <v>0</v>
      </c>
      <c r="C46" s="41">
        <v>0</v>
      </c>
      <c r="D46" s="65">
        <v>79347</v>
      </c>
      <c r="E46" s="41">
        <v>79347</v>
      </c>
      <c r="F46" s="43">
        <v>0</v>
      </c>
      <c r="G46" s="41">
        <v>0</v>
      </c>
      <c r="H46" s="63">
        <v>0</v>
      </c>
      <c r="I46" s="34"/>
    </row>
    <row r="47" spans="1:9" ht="28.5">
      <c r="A47" s="62" t="s">
        <v>64</v>
      </c>
      <c r="B47" s="29">
        <v>8764</v>
      </c>
      <c r="C47" s="29">
        <v>4307</v>
      </c>
      <c r="D47" s="66">
        <f>D48</f>
        <v>9551</v>
      </c>
      <c r="E47" s="29">
        <f>E48</f>
        <v>9550</v>
      </c>
      <c r="F47" s="29">
        <f>F48</f>
        <v>8079</v>
      </c>
      <c r="G47" s="29">
        <f>G48</f>
        <v>3682</v>
      </c>
      <c r="H47" s="63">
        <f>G47/F47*100</f>
        <v>45.574947394479516</v>
      </c>
      <c r="I47" s="34"/>
    </row>
    <row r="48" spans="1:9" ht="15.75" thickBot="1">
      <c r="A48" s="40" t="s">
        <v>54</v>
      </c>
      <c r="B48" s="43">
        <v>8764</v>
      </c>
      <c r="C48" s="41">
        <v>4307</v>
      </c>
      <c r="D48" s="65">
        <v>9551</v>
      </c>
      <c r="E48" s="41">
        <v>9550</v>
      </c>
      <c r="F48" s="43">
        <v>8079</v>
      </c>
      <c r="G48" s="41">
        <v>3682</v>
      </c>
      <c r="H48" s="63">
        <f>G48/F48*100</f>
        <v>45.574947394479516</v>
      </c>
      <c r="I48" s="34"/>
    </row>
    <row r="49" spans="1:9" ht="15.75" thickBot="1" thickTop="1">
      <c r="A49" s="42" t="s">
        <v>38</v>
      </c>
      <c r="B49" s="44">
        <f>B47+B43+B41+B37+B31+B29+B25+B21+B17+B16+B7</f>
        <v>535208</v>
      </c>
      <c r="C49" s="44">
        <f>C47+C43+C41+C37+C31+C25+C21+C17+C16+C7</f>
        <v>219144</v>
      </c>
      <c r="D49" s="44">
        <f>D47+D43+D41+D37+D31+D25+D21+D17+D16+D7</f>
        <v>666710</v>
      </c>
      <c r="E49" s="44">
        <f>E47+E43+E41+E37+E31+E25+E21+E17+E16+E7</f>
        <v>648311</v>
      </c>
      <c r="F49" s="44">
        <f>F47+F43+F41+F37+F31+F29+F25+F21+F17+F16+F7</f>
        <v>572998</v>
      </c>
      <c r="G49" s="44">
        <f>G47+G43+G41+G37+G31+G25+G21+G17+G16+G7</f>
        <v>227680</v>
      </c>
      <c r="H49" s="63">
        <f>G49/F49*100</f>
        <v>39.73486818453119</v>
      </c>
      <c r="I49" s="34"/>
    </row>
    <row r="50" spans="2:9" ht="0.75" customHeight="1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6">
      <selection activeCell="G24" sqref="G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120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79</v>
      </c>
      <c r="C6" s="60" t="s">
        <v>121</v>
      </c>
      <c r="D6" s="47" t="s">
        <v>100</v>
      </c>
      <c r="E6" s="48" t="s">
        <v>101</v>
      </c>
      <c r="F6" s="54" t="s">
        <v>122</v>
      </c>
      <c r="G6" s="56" t="s">
        <v>123</v>
      </c>
      <c r="H6" s="9" t="s">
        <v>0</v>
      </c>
    </row>
    <row r="7" spans="1:8" ht="16.5" thickTop="1">
      <c r="A7" s="14" t="s">
        <v>1</v>
      </c>
      <c r="B7" s="22">
        <f>B8+B9+B10+B11+B12+B13</f>
        <v>142744</v>
      </c>
      <c r="C7" s="22">
        <f>C8+C9+C10+C11+C12+C13+C14</f>
        <v>68023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G8+G9+G10+G11+G12+G13+G14</f>
        <v>72626</v>
      </c>
      <c r="H7" s="23">
        <f aca="true" t="shared" si="0" ref="H7:H13">ROUND(G7/F7*100,1)</f>
        <v>48.6</v>
      </c>
    </row>
    <row r="8" spans="1:8" ht="31.5">
      <c r="A8" s="15" t="s">
        <v>2</v>
      </c>
      <c r="B8" s="57">
        <v>105800</v>
      </c>
      <c r="C8" s="58">
        <v>52631</v>
      </c>
      <c r="D8" s="64">
        <v>117063</v>
      </c>
      <c r="E8" s="58">
        <v>114660</v>
      </c>
      <c r="F8" s="57">
        <v>115000</v>
      </c>
      <c r="G8" s="58">
        <v>53651</v>
      </c>
      <c r="H8" s="26">
        <f t="shared" si="0"/>
        <v>46.7</v>
      </c>
    </row>
    <row r="9" spans="1:8" ht="15.75">
      <c r="A9" s="15" t="s">
        <v>69</v>
      </c>
      <c r="B9" s="57">
        <v>20400</v>
      </c>
      <c r="C9" s="58">
        <v>7213</v>
      </c>
      <c r="D9" s="64">
        <v>20400</v>
      </c>
      <c r="E9" s="58">
        <v>17032</v>
      </c>
      <c r="F9" s="57">
        <v>16000</v>
      </c>
      <c r="G9" s="58">
        <v>8683</v>
      </c>
      <c r="H9" s="26">
        <f t="shared" si="0"/>
        <v>54.3</v>
      </c>
    </row>
    <row r="10" spans="1:8" ht="31.5">
      <c r="A10" s="15" t="s">
        <v>3</v>
      </c>
      <c r="B10" s="57">
        <v>4707</v>
      </c>
      <c r="C10" s="58">
        <v>2254</v>
      </c>
      <c r="D10" s="64">
        <v>5234</v>
      </c>
      <c r="E10" s="58">
        <v>5234</v>
      </c>
      <c r="F10" s="57">
        <v>4834</v>
      </c>
      <c r="G10" s="58">
        <v>2495</v>
      </c>
      <c r="H10" s="26">
        <f t="shared" si="0"/>
        <v>51.6</v>
      </c>
    </row>
    <row r="11" spans="1:8" ht="31.5">
      <c r="A11" s="15" t="s">
        <v>4</v>
      </c>
      <c r="B11" s="57">
        <v>2280</v>
      </c>
      <c r="C11" s="58">
        <v>393</v>
      </c>
      <c r="D11" s="64">
        <v>2573</v>
      </c>
      <c r="E11" s="58">
        <v>2574</v>
      </c>
      <c r="F11" s="57">
        <v>2413</v>
      </c>
      <c r="G11" s="58">
        <v>334</v>
      </c>
      <c r="H11" s="26">
        <f t="shared" si="0"/>
        <v>13.8</v>
      </c>
    </row>
    <row r="12" spans="1:8" ht="15.75">
      <c r="A12" s="15" t="s">
        <v>5</v>
      </c>
      <c r="B12" s="57">
        <v>8900</v>
      </c>
      <c r="C12" s="58">
        <v>5073</v>
      </c>
      <c r="D12" s="64">
        <v>10511</v>
      </c>
      <c r="E12" s="58">
        <v>10535</v>
      </c>
      <c r="F12" s="57">
        <v>10016</v>
      </c>
      <c r="G12" s="58">
        <v>7159</v>
      </c>
      <c r="H12" s="26">
        <f t="shared" si="0"/>
        <v>71.5</v>
      </c>
    </row>
    <row r="13" spans="1:8" ht="15.75">
      <c r="A13" s="15" t="s">
        <v>6</v>
      </c>
      <c r="B13" s="57">
        <v>657</v>
      </c>
      <c r="C13" s="58">
        <v>475</v>
      </c>
      <c r="D13" s="64">
        <v>1050</v>
      </c>
      <c r="E13" s="58">
        <v>1050</v>
      </c>
      <c r="F13" s="57">
        <v>1020</v>
      </c>
      <c r="G13" s="58">
        <v>304</v>
      </c>
      <c r="H13" s="26">
        <f t="shared" si="0"/>
        <v>29.8</v>
      </c>
    </row>
    <row r="14" spans="1:8" ht="47.25">
      <c r="A14" s="15" t="s">
        <v>7</v>
      </c>
      <c r="B14" s="24">
        <v>0</v>
      </c>
      <c r="C14" s="7">
        <v>-16</v>
      </c>
      <c r="D14" s="46">
        <v>0</v>
      </c>
      <c r="E14" s="7">
        <v>-15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9605</v>
      </c>
      <c r="C15" s="25">
        <f t="shared" si="1"/>
        <v>3875</v>
      </c>
      <c r="D15" s="12">
        <f t="shared" si="1"/>
        <v>10858</v>
      </c>
      <c r="E15" s="25">
        <f t="shared" si="1"/>
        <v>9803</v>
      </c>
      <c r="F15" s="25">
        <f t="shared" si="1"/>
        <v>6757</v>
      </c>
      <c r="G15" s="25">
        <f t="shared" si="1"/>
        <v>5867</v>
      </c>
      <c r="H15" s="26">
        <f aca="true" t="shared" si="2" ref="H15:H23">ROUND(G15/F15*100,1)</f>
        <v>86.8</v>
      </c>
    </row>
    <row r="16" spans="1:8" ht="47.25" customHeight="1">
      <c r="A16" s="17" t="s">
        <v>10</v>
      </c>
      <c r="B16" s="24">
        <v>1924</v>
      </c>
      <c r="C16" s="7">
        <v>709</v>
      </c>
      <c r="D16" s="46">
        <v>1995</v>
      </c>
      <c r="E16" s="7">
        <v>1927</v>
      </c>
      <c r="F16" s="24">
        <v>2209</v>
      </c>
      <c r="G16" s="7">
        <v>923</v>
      </c>
      <c r="H16" s="26">
        <f t="shared" si="2"/>
        <v>41.8</v>
      </c>
    </row>
    <row r="17" spans="1:8" ht="48" customHeight="1">
      <c r="A17" s="15" t="s">
        <v>11</v>
      </c>
      <c r="B17" s="57">
        <v>750</v>
      </c>
      <c r="C17" s="58">
        <v>223</v>
      </c>
      <c r="D17" s="64">
        <v>1013</v>
      </c>
      <c r="E17" s="58">
        <v>1013</v>
      </c>
      <c r="F17" s="57">
        <v>660</v>
      </c>
      <c r="G17" s="58">
        <v>255</v>
      </c>
      <c r="H17" s="26">
        <f t="shared" si="2"/>
        <v>38.6</v>
      </c>
    </row>
    <row r="18" spans="1:8" ht="47.25">
      <c r="A18" s="15" t="s">
        <v>44</v>
      </c>
      <c r="B18" s="57">
        <v>226</v>
      </c>
      <c r="C18" s="58">
        <v>577</v>
      </c>
      <c r="D18" s="64">
        <v>1209</v>
      </c>
      <c r="E18" s="58">
        <v>1210</v>
      </c>
      <c r="F18" s="57">
        <v>291</v>
      </c>
      <c r="G18" s="58">
        <v>256</v>
      </c>
      <c r="H18" s="26">
        <f t="shared" si="2"/>
        <v>88</v>
      </c>
    </row>
    <row r="19" spans="1:8" ht="15.75">
      <c r="A19" s="15" t="s">
        <v>12</v>
      </c>
      <c r="B19" s="57">
        <v>1000</v>
      </c>
      <c r="C19" s="58">
        <v>371</v>
      </c>
      <c r="D19" s="64">
        <v>1041</v>
      </c>
      <c r="E19" s="58">
        <v>1041</v>
      </c>
      <c r="F19" s="57">
        <v>1000</v>
      </c>
      <c r="G19" s="58">
        <v>466</v>
      </c>
      <c r="H19" s="26">
        <f t="shared" si="2"/>
        <v>46.6</v>
      </c>
    </row>
    <row r="20" spans="1:8" ht="63">
      <c r="A20" s="15" t="s">
        <v>62</v>
      </c>
      <c r="B20" s="57">
        <v>4075</v>
      </c>
      <c r="C20" s="58">
        <v>607</v>
      </c>
      <c r="D20" s="64">
        <v>1978</v>
      </c>
      <c r="E20" s="58">
        <v>973</v>
      </c>
      <c r="F20" s="57">
        <v>0</v>
      </c>
      <c r="G20" s="58">
        <v>1364</v>
      </c>
      <c r="H20" s="26">
        <v>0</v>
      </c>
    </row>
    <row r="21" spans="1:8" ht="31.5">
      <c r="A21" s="15" t="s">
        <v>13</v>
      </c>
      <c r="B21" s="24">
        <v>1630</v>
      </c>
      <c r="C21" s="7">
        <v>1388</v>
      </c>
      <c r="D21" s="46">
        <v>3622</v>
      </c>
      <c r="E21" s="7">
        <v>3639</v>
      </c>
      <c r="F21" s="24">
        <v>2597</v>
      </c>
      <c r="G21" s="7">
        <v>2603</v>
      </c>
      <c r="H21" s="26">
        <f t="shared" si="2"/>
        <v>100.2</v>
      </c>
    </row>
    <row r="22" spans="1:8" ht="31.5">
      <c r="A22" s="16" t="s">
        <v>14</v>
      </c>
      <c r="B22" s="32">
        <f aca="true" t="shared" si="3" ref="B22:G22">B15+B7</f>
        <v>152349</v>
      </c>
      <c r="C22" s="32">
        <f t="shared" si="3"/>
        <v>71898</v>
      </c>
      <c r="D22" s="21">
        <f t="shared" si="3"/>
        <v>167689</v>
      </c>
      <c r="E22" s="32">
        <f t="shared" si="3"/>
        <v>160873</v>
      </c>
      <c r="F22" s="32">
        <f t="shared" si="3"/>
        <v>156040</v>
      </c>
      <c r="G22" s="32">
        <f t="shared" si="3"/>
        <v>78493</v>
      </c>
      <c r="H22" s="26">
        <f t="shared" si="2"/>
        <v>50.3</v>
      </c>
    </row>
    <row r="23" spans="1:8" ht="31.5">
      <c r="A23" s="18" t="s">
        <v>55</v>
      </c>
      <c r="B23" s="29">
        <v>380733</v>
      </c>
      <c r="C23" s="52">
        <v>261313</v>
      </c>
      <c r="D23" s="66">
        <v>493246</v>
      </c>
      <c r="E23" s="52">
        <v>493246</v>
      </c>
      <c r="F23" s="29">
        <v>435307</v>
      </c>
      <c r="G23" s="52">
        <v>280566</v>
      </c>
      <c r="H23" s="33">
        <f t="shared" si="2"/>
        <v>64.5</v>
      </c>
    </row>
    <row r="24" spans="1:8" ht="48" thickBot="1">
      <c r="A24" s="16" t="s">
        <v>56</v>
      </c>
      <c r="B24" s="27">
        <v>0</v>
      </c>
      <c r="C24" s="8">
        <v>-1874</v>
      </c>
      <c r="D24" s="13">
        <v>-1290</v>
      </c>
      <c r="E24" s="8">
        <v>-1290</v>
      </c>
      <c r="F24" s="27">
        <v>0</v>
      </c>
      <c r="G24" s="8">
        <v>-2750</v>
      </c>
      <c r="H24" s="28" t="s">
        <v>8</v>
      </c>
    </row>
    <row r="25" spans="1:8" ht="28.5" customHeight="1" thickBot="1" thickTop="1">
      <c r="A25" s="6" t="s">
        <v>15</v>
      </c>
      <c r="B25" s="30">
        <f>B22+B23</f>
        <v>533082</v>
      </c>
      <c r="C25" s="30">
        <f>C22+C23+C24</f>
        <v>331337</v>
      </c>
      <c r="D25" s="68">
        <f>D22+D23+D24</f>
        <v>659645</v>
      </c>
      <c r="E25" s="30">
        <f>E22+E23+E24</f>
        <v>652829</v>
      </c>
      <c r="F25" s="30">
        <f>F22+F23</f>
        <v>591347</v>
      </c>
      <c r="G25" s="30">
        <f>G22+G23+G24</f>
        <v>356309</v>
      </c>
      <c r="H25" s="19">
        <f>ROUND(G25/F25*100,1)</f>
        <v>60.3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2">
      <selection activeCell="A19" sqref="A1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120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79</v>
      </c>
      <c r="C6" s="55" t="s">
        <v>80</v>
      </c>
      <c r="D6" s="10" t="s">
        <v>100</v>
      </c>
      <c r="E6" s="31" t="s">
        <v>101</v>
      </c>
      <c r="F6" s="54" t="s">
        <v>122</v>
      </c>
      <c r="G6" s="56" t="s">
        <v>124</v>
      </c>
      <c r="H6" s="9" t="s">
        <v>0</v>
      </c>
      <c r="I6" s="34"/>
    </row>
    <row r="7" spans="1:9" ht="29.25" thickTop="1">
      <c r="A7" s="36" t="s">
        <v>18</v>
      </c>
      <c r="B7" s="50">
        <f>B8+B9+B10+B12+B15</f>
        <v>56198</v>
      </c>
      <c r="C7" s="50">
        <f>C8+C9+C10+C12+C15</f>
        <v>31688</v>
      </c>
      <c r="D7" s="69">
        <f>D8+D9+D10+D11+D12+D15</f>
        <v>74892</v>
      </c>
      <c r="E7" s="69">
        <f>E8+E9+E10+E11+E12+E15</f>
        <v>73818</v>
      </c>
      <c r="F7" s="50">
        <f>F8+F9+F10+F12+F15+F13+F14</f>
        <v>61307</v>
      </c>
      <c r="G7" s="50">
        <f>G8+G9+G10+G12+G15+G13+G14</f>
        <v>35795</v>
      </c>
      <c r="H7" s="63">
        <f>G7/F7*100</f>
        <v>58.38648115223384</v>
      </c>
      <c r="I7" s="34"/>
    </row>
    <row r="8" spans="1:9" ht="15">
      <c r="A8" s="37" t="s">
        <v>39</v>
      </c>
      <c r="B8" s="24">
        <v>9360</v>
      </c>
      <c r="C8" s="7">
        <v>4592</v>
      </c>
      <c r="D8" s="46">
        <v>13083</v>
      </c>
      <c r="E8" s="7">
        <v>13080</v>
      </c>
      <c r="F8" s="24">
        <v>9841</v>
      </c>
      <c r="G8" s="7">
        <v>3787</v>
      </c>
      <c r="H8" s="63">
        <f>G8/F8*100</f>
        <v>38.48186159943095</v>
      </c>
      <c r="I8" s="34"/>
    </row>
    <row r="9" spans="1:9" ht="15">
      <c r="A9" s="38" t="s">
        <v>19</v>
      </c>
      <c r="B9" s="24">
        <v>7286</v>
      </c>
      <c r="C9" s="7">
        <v>4722</v>
      </c>
      <c r="D9" s="46">
        <v>10290</v>
      </c>
      <c r="E9" s="7">
        <v>10160</v>
      </c>
      <c r="F9" s="24">
        <v>7485</v>
      </c>
      <c r="G9" s="7">
        <v>4987</v>
      </c>
      <c r="H9" s="63">
        <f>G9/F9*100</f>
        <v>66.62658650634603</v>
      </c>
      <c r="I9" s="34"/>
    </row>
    <row r="10" spans="1:9" ht="15">
      <c r="A10" s="38" t="s">
        <v>20</v>
      </c>
      <c r="B10" s="24">
        <v>23411</v>
      </c>
      <c r="C10" s="7">
        <v>14010</v>
      </c>
      <c r="D10" s="46">
        <v>32590</v>
      </c>
      <c r="E10" s="7">
        <v>31856</v>
      </c>
      <c r="F10" s="24">
        <v>25932</v>
      </c>
      <c r="G10" s="7">
        <v>16591</v>
      </c>
      <c r="H10" s="63">
        <f>G10/F10*100</f>
        <v>63.97886780811353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4056</v>
      </c>
      <c r="C12" s="7">
        <v>2537</v>
      </c>
      <c r="D12" s="46">
        <v>6339</v>
      </c>
      <c r="E12" s="7">
        <v>6300</v>
      </c>
      <c r="F12" s="24">
        <v>4292</v>
      </c>
      <c r="G12" s="7">
        <v>3180</v>
      </c>
      <c r="H12" s="63">
        <f>G12/F12*100</f>
        <v>74.09133271202236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0</v>
      </c>
      <c r="H13" s="63">
        <f>G13/F13*100</f>
        <v>0</v>
      </c>
      <c r="I13" s="34"/>
    </row>
    <row r="14" spans="1:9" ht="15">
      <c r="A14" s="38" t="s">
        <v>60</v>
      </c>
      <c r="B14" s="24">
        <v>0</v>
      </c>
      <c r="C14" s="7">
        <v>0</v>
      </c>
      <c r="D14" s="46">
        <v>0</v>
      </c>
      <c r="E14" s="7">
        <v>0</v>
      </c>
      <c r="F14" s="24">
        <v>36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12085</v>
      </c>
      <c r="C15" s="7">
        <v>5827</v>
      </c>
      <c r="D15" s="46">
        <v>12587</v>
      </c>
      <c r="E15" s="7">
        <v>12419</v>
      </c>
      <c r="F15" s="24">
        <v>12804</v>
      </c>
      <c r="G15" s="7">
        <v>7250</v>
      </c>
      <c r="H15" s="63">
        <f>G15/F15*100</f>
        <v>56.622930334270535</v>
      </c>
      <c r="I15" s="34"/>
    </row>
    <row r="16" spans="1:9" ht="14.25">
      <c r="A16" s="39" t="s">
        <v>22</v>
      </c>
      <c r="B16" s="27">
        <v>1430</v>
      </c>
      <c r="C16" s="8">
        <v>498</v>
      </c>
      <c r="D16" s="13">
        <v>1430</v>
      </c>
      <c r="E16" s="8">
        <v>1430</v>
      </c>
      <c r="F16" s="27">
        <v>1401</v>
      </c>
      <c r="G16" s="8">
        <v>777</v>
      </c>
      <c r="H16" s="63">
        <f>G16/F16*100</f>
        <v>55.46038543897216</v>
      </c>
      <c r="I16" s="34"/>
    </row>
    <row r="17" spans="1:9" ht="46.5" customHeight="1">
      <c r="A17" s="39" t="s">
        <v>46</v>
      </c>
      <c r="B17" s="27">
        <v>837</v>
      </c>
      <c r="C17" s="27">
        <v>282</v>
      </c>
      <c r="D17" s="13">
        <f>D18+D20</f>
        <v>826</v>
      </c>
      <c r="E17" s="27">
        <f>E18+E20</f>
        <v>826</v>
      </c>
      <c r="F17" s="27">
        <f>F18+F19+F20</f>
        <v>2791</v>
      </c>
      <c r="G17" s="27">
        <f>G18+G19+G20</f>
        <v>909</v>
      </c>
      <c r="H17" s="63">
        <f>G17/F17*100</f>
        <v>32.56897169473307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163</v>
      </c>
      <c r="B19" s="24">
        <v>0</v>
      </c>
      <c r="C19" s="46">
        <v>0</v>
      </c>
      <c r="D19" s="46">
        <v>0</v>
      </c>
      <c r="E19" s="46">
        <v>0</v>
      </c>
      <c r="F19" s="24">
        <v>1800</v>
      </c>
      <c r="G19" s="46">
        <v>500</v>
      </c>
      <c r="H19" s="63">
        <f aca="true" t="shared" si="0" ref="H19:H26">G19/F19*100</f>
        <v>27.77777777777778</v>
      </c>
      <c r="I19" s="34"/>
    </row>
    <row r="20" spans="1:9" ht="15">
      <c r="A20" s="38" t="s">
        <v>59</v>
      </c>
      <c r="B20" s="24">
        <v>837</v>
      </c>
      <c r="C20" s="46">
        <v>282</v>
      </c>
      <c r="D20" s="46">
        <v>818</v>
      </c>
      <c r="E20" s="46">
        <v>818</v>
      </c>
      <c r="F20" s="24">
        <v>991</v>
      </c>
      <c r="G20" s="46">
        <v>409</v>
      </c>
      <c r="H20" s="63">
        <f t="shared" si="0"/>
        <v>41.27144298688194</v>
      </c>
      <c r="I20" s="34"/>
    </row>
    <row r="21" spans="1:9" ht="19.5" customHeight="1">
      <c r="A21" s="39" t="s">
        <v>23</v>
      </c>
      <c r="B21" s="25">
        <f aca="true" t="shared" si="1" ref="B21:G21">B23+B24+B25</f>
        <v>21557</v>
      </c>
      <c r="C21" s="25">
        <f t="shared" si="1"/>
        <v>210</v>
      </c>
      <c r="D21" s="12">
        <f t="shared" si="1"/>
        <v>22132</v>
      </c>
      <c r="E21" s="12">
        <f t="shared" si="1"/>
        <v>21730</v>
      </c>
      <c r="F21" s="25">
        <f t="shared" si="1"/>
        <v>17532</v>
      </c>
      <c r="G21" s="25">
        <f t="shared" si="1"/>
        <v>6584</v>
      </c>
      <c r="H21" s="63">
        <f t="shared" si="0"/>
        <v>37.55418663016199</v>
      </c>
      <c r="I21" s="34"/>
    </row>
    <row r="22" spans="1:9" ht="15" hidden="1">
      <c r="A22" s="38"/>
      <c r="B22" s="24"/>
      <c r="C22" s="46"/>
      <c r="D22" s="46">
        <v>1427</v>
      </c>
      <c r="E22" s="46">
        <v>1427</v>
      </c>
      <c r="F22" s="24"/>
      <c r="G22" s="46"/>
      <c r="H22" s="63" t="e">
        <f t="shared" si="0"/>
        <v>#DIV/0!</v>
      </c>
      <c r="I22" s="34"/>
    </row>
    <row r="23" spans="1:9" ht="30">
      <c r="A23" s="38" t="s">
        <v>81</v>
      </c>
      <c r="B23" s="24">
        <v>927</v>
      </c>
      <c r="C23" s="46">
        <v>93</v>
      </c>
      <c r="D23" s="46">
        <v>1427</v>
      </c>
      <c r="E23" s="7">
        <v>1427</v>
      </c>
      <c r="F23" s="24">
        <v>927</v>
      </c>
      <c r="G23" s="46">
        <v>0</v>
      </c>
      <c r="H23" s="63">
        <f t="shared" si="0"/>
        <v>0</v>
      </c>
      <c r="I23" s="34"/>
    </row>
    <row r="24" spans="1:9" ht="15">
      <c r="A24" s="38" t="s">
        <v>72</v>
      </c>
      <c r="B24" s="24">
        <v>20400</v>
      </c>
      <c r="C24" s="7">
        <v>0</v>
      </c>
      <c r="D24" s="46">
        <v>20400</v>
      </c>
      <c r="E24" s="7">
        <v>19998</v>
      </c>
      <c r="F24" s="24">
        <v>16300</v>
      </c>
      <c r="G24" s="7">
        <v>6444</v>
      </c>
      <c r="H24" s="63">
        <f t="shared" si="0"/>
        <v>39.533742331288344</v>
      </c>
      <c r="I24" s="34"/>
    </row>
    <row r="25" spans="1:9" ht="30">
      <c r="A25" s="38" t="s">
        <v>58</v>
      </c>
      <c r="B25" s="24">
        <v>230</v>
      </c>
      <c r="C25" s="7">
        <v>117</v>
      </c>
      <c r="D25" s="46">
        <v>305</v>
      </c>
      <c r="E25" s="7">
        <v>305</v>
      </c>
      <c r="F25" s="24">
        <v>305</v>
      </c>
      <c r="G25" s="7">
        <v>140</v>
      </c>
      <c r="H25" s="63">
        <f t="shared" si="0"/>
        <v>45.90163934426229</v>
      </c>
      <c r="I25" s="34"/>
    </row>
    <row r="26" spans="1:9" ht="28.5">
      <c r="A26" s="39" t="s">
        <v>24</v>
      </c>
      <c r="B26" s="25">
        <f>B28+B29</f>
        <v>20477</v>
      </c>
      <c r="C26" s="25">
        <f>C28+C29</f>
        <v>11680</v>
      </c>
      <c r="D26" s="12">
        <f>D27+D28+D29</f>
        <v>36666</v>
      </c>
      <c r="E26" s="25">
        <f>E27+E28+E29</f>
        <v>29882</v>
      </c>
      <c r="F26" s="25">
        <f>F28+F29+F27</f>
        <v>27476</v>
      </c>
      <c r="G26" s="25">
        <f>G28+G29+G27</f>
        <v>16414</v>
      </c>
      <c r="H26" s="63">
        <f t="shared" si="0"/>
        <v>59.73940893871015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2891</v>
      </c>
      <c r="E27" s="7">
        <v>1733</v>
      </c>
      <c r="F27" s="24">
        <v>370</v>
      </c>
      <c r="G27" s="7">
        <v>311</v>
      </c>
      <c r="H27" s="63">
        <f aca="true" t="shared" si="2" ref="H27:H46">G27/F27*100</f>
        <v>84.05405405405405</v>
      </c>
      <c r="I27" s="34"/>
    </row>
    <row r="28" spans="1:9" ht="15">
      <c r="A28" s="38" t="s">
        <v>26</v>
      </c>
      <c r="B28" s="24">
        <v>1229</v>
      </c>
      <c r="C28" s="7">
        <v>1225</v>
      </c>
      <c r="D28" s="46">
        <v>1229</v>
      </c>
      <c r="E28" s="7">
        <v>1229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19248</v>
      </c>
      <c r="C29" s="7">
        <v>10455</v>
      </c>
      <c r="D29" s="46">
        <v>32546</v>
      </c>
      <c r="E29" s="7">
        <v>26920</v>
      </c>
      <c r="F29" s="24">
        <v>27106</v>
      </c>
      <c r="G29" s="7">
        <v>16103</v>
      </c>
      <c r="H29" s="63">
        <f t="shared" si="2"/>
        <v>59.4075112521213</v>
      </c>
      <c r="I29" s="34"/>
    </row>
    <row r="30" spans="1:9" ht="28.5">
      <c r="A30" s="39" t="s">
        <v>51</v>
      </c>
      <c r="B30" s="27">
        <v>750</v>
      </c>
      <c r="C30" s="27">
        <v>0</v>
      </c>
      <c r="D30" s="13">
        <f>D31</f>
        <v>0</v>
      </c>
      <c r="E30" s="27">
        <v>0</v>
      </c>
      <c r="F30" s="27">
        <v>660</v>
      </c>
      <c r="G30" s="27">
        <v>0</v>
      </c>
      <c r="H30" s="63">
        <f t="shared" si="2"/>
        <v>0</v>
      </c>
      <c r="I30" s="34"/>
    </row>
    <row r="31" spans="1:9" ht="15">
      <c r="A31" s="53" t="s">
        <v>61</v>
      </c>
      <c r="B31" s="24">
        <v>750</v>
      </c>
      <c r="C31" s="7">
        <v>0</v>
      </c>
      <c r="D31" s="46">
        <v>0</v>
      </c>
      <c r="E31" s="7">
        <v>0</v>
      </c>
      <c r="F31" s="24">
        <v>660</v>
      </c>
      <c r="G31" s="7">
        <v>0</v>
      </c>
      <c r="H31" s="63">
        <f t="shared" si="2"/>
        <v>0</v>
      </c>
      <c r="I31" s="34"/>
    </row>
    <row r="32" spans="1:9" ht="14.25">
      <c r="A32" s="39" t="s">
        <v>48</v>
      </c>
      <c r="B32" s="25">
        <f aca="true" t="shared" si="3" ref="B32:G32">B33+B34+B35+B36+B37</f>
        <v>369622</v>
      </c>
      <c r="C32" s="25">
        <f t="shared" si="3"/>
        <v>193594</v>
      </c>
      <c r="D32" s="12">
        <f t="shared" si="3"/>
        <v>384407</v>
      </c>
      <c r="E32" s="25">
        <f t="shared" si="3"/>
        <v>374428</v>
      </c>
      <c r="F32" s="25">
        <f t="shared" si="3"/>
        <v>389248</v>
      </c>
      <c r="G32" s="25">
        <f t="shared" si="3"/>
        <v>179017</v>
      </c>
      <c r="H32" s="63">
        <f t="shared" si="2"/>
        <v>45.99047393949359</v>
      </c>
      <c r="I32" s="34"/>
    </row>
    <row r="33" spans="1:9" ht="15">
      <c r="A33" s="38" t="s">
        <v>28</v>
      </c>
      <c r="B33" s="24">
        <v>61595</v>
      </c>
      <c r="C33" s="7">
        <v>31793</v>
      </c>
      <c r="D33" s="46">
        <v>66163</v>
      </c>
      <c r="E33" s="7">
        <v>63327</v>
      </c>
      <c r="F33" s="24">
        <v>70218</v>
      </c>
      <c r="G33" s="7">
        <v>29863</v>
      </c>
      <c r="H33" s="63">
        <f t="shared" si="2"/>
        <v>42.52898117291862</v>
      </c>
      <c r="I33" s="34"/>
    </row>
    <row r="34" spans="1:9" ht="15">
      <c r="A34" s="38" t="s">
        <v>29</v>
      </c>
      <c r="B34" s="24">
        <v>290699</v>
      </c>
      <c r="C34" s="7">
        <v>153600</v>
      </c>
      <c r="D34" s="46">
        <v>297163</v>
      </c>
      <c r="E34" s="7">
        <v>290351</v>
      </c>
      <c r="F34" s="24">
        <v>301210</v>
      </c>
      <c r="G34" s="7">
        <v>140951</v>
      </c>
      <c r="H34" s="63">
        <f t="shared" si="2"/>
        <v>46.79492712725341</v>
      </c>
      <c r="I34" s="34"/>
    </row>
    <row r="35" spans="1:9" ht="15.75">
      <c r="A35" s="61" t="s">
        <v>57</v>
      </c>
      <c r="B35" s="24">
        <v>265</v>
      </c>
      <c r="C35" s="7">
        <v>49</v>
      </c>
      <c r="D35" s="46">
        <v>265</v>
      </c>
      <c r="E35" s="7">
        <v>139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6490</v>
      </c>
      <c r="C36" s="7">
        <v>3457</v>
      </c>
      <c r="D36" s="46">
        <v>6547</v>
      </c>
      <c r="E36" s="7">
        <v>6452</v>
      </c>
      <c r="F36" s="24">
        <v>6322</v>
      </c>
      <c r="G36" s="7">
        <v>3138</v>
      </c>
      <c r="H36" s="63">
        <f t="shared" si="2"/>
        <v>49.63619107877254</v>
      </c>
      <c r="I36" s="34"/>
    </row>
    <row r="37" spans="1:9" ht="30">
      <c r="A37" s="38" t="s">
        <v>31</v>
      </c>
      <c r="B37" s="24">
        <v>10573</v>
      </c>
      <c r="C37" s="7">
        <v>4695</v>
      </c>
      <c r="D37" s="46">
        <v>14269</v>
      </c>
      <c r="E37" s="7">
        <v>14159</v>
      </c>
      <c r="F37" s="24">
        <v>11498</v>
      </c>
      <c r="G37" s="7">
        <v>5065</v>
      </c>
      <c r="H37" s="63">
        <f t="shared" si="2"/>
        <v>44.051139328578884</v>
      </c>
      <c r="I37" s="34"/>
    </row>
    <row r="38" spans="1:9" ht="33" customHeight="1">
      <c r="A38" s="39" t="s">
        <v>49</v>
      </c>
      <c r="B38" s="25">
        <f aca="true" t="shared" si="4" ref="B38:G38">B39+B40+B41</f>
        <v>50410</v>
      </c>
      <c r="C38" s="25">
        <f t="shared" si="4"/>
        <v>23532</v>
      </c>
      <c r="D38" s="12">
        <f t="shared" si="4"/>
        <v>50018</v>
      </c>
      <c r="E38" s="25">
        <f t="shared" si="4"/>
        <v>49867</v>
      </c>
      <c r="F38" s="25">
        <f t="shared" si="4"/>
        <v>57143</v>
      </c>
      <c r="G38" s="25">
        <f t="shared" si="4"/>
        <v>25094</v>
      </c>
      <c r="H38" s="63">
        <f t="shared" si="2"/>
        <v>43.914390214024465</v>
      </c>
      <c r="I38" s="34"/>
    </row>
    <row r="39" spans="1:9" ht="15">
      <c r="A39" s="38" t="s">
        <v>32</v>
      </c>
      <c r="B39" s="24">
        <v>47338</v>
      </c>
      <c r="C39" s="7">
        <v>21833</v>
      </c>
      <c r="D39" s="46">
        <v>46807</v>
      </c>
      <c r="E39" s="7">
        <v>46721</v>
      </c>
      <c r="F39" s="24">
        <v>54344</v>
      </c>
      <c r="G39" s="7">
        <v>23859</v>
      </c>
      <c r="H39" s="63">
        <f t="shared" si="2"/>
        <v>43.90365081701752</v>
      </c>
      <c r="I39" s="34"/>
    </row>
    <row r="40" spans="1:9" ht="15">
      <c r="A40" s="38" t="s">
        <v>33</v>
      </c>
      <c r="B40" s="24">
        <v>1821</v>
      </c>
      <c r="C40" s="7">
        <v>1160</v>
      </c>
      <c r="D40" s="46">
        <v>2039</v>
      </c>
      <c r="E40" s="7">
        <v>1999</v>
      </c>
      <c r="F40" s="24">
        <v>1542</v>
      </c>
      <c r="G40" s="7">
        <v>715</v>
      </c>
      <c r="H40" s="63">
        <f t="shared" si="2"/>
        <v>46.36835278858625</v>
      </c>
      <c r="I40" s="34"/>
    </row>
    <row r="41" spans="1:9" ht="30">
      <c r="A41" s="38" t="s">
        <v>53</v>
      </c>
      <c r="B41" s="24">
        <v>1251</v>
      </c>
      <c r="C41" s="46">
        <v>539</v>
      </c>
      <c r="D41" s="46">
        <v>1172</v>
      </c>
      <c r="E41" s="46">
        <v>1147</v>
      </c>
      <c r="F41" s="24">
        <v>1257</v>
      </c>
      <c r="G41" s="46">
        <v>520</v>
      </c>
      <c r="H41" s="63">
        <f t="shared" si="2"/>
        <v>41.36833731105807</v>
      </c>
      <c r="I41" s="34"/>
    </row>
    <row r="42" spans="1:9" ht="19.5" customHeight="1">
      <c r="A42" s="39" t="s">
        <v>65</v>
      </c>
      <c r="B42" s="25">
        <v>239</v>
      </c>
      <c r="C42" s="25">
        <v>59</v>
      </c>
      <c r="D42" s="12">
        <f>D43</f>
        <v>239</v>
      </c>
      <c r="E42" s="25">
        <f>E43</f>
        <v>239</v>
      </c>
      <c r="F42" s="25">
        <v>250</v>
      </c>
      <c r="G42" s="25">
        <v>63</v>
      </c>
      <c r="H42" s="63">
        <f t="shared" si="2"/>
        <v>25.2</v>
      </c>
      <c r="I42" s="34"/>
    </row>
    <row r="43" spans="1:9" ht="30.75" customHeight="1">
      <c r="A43" s="38" t="s">
        <v>66</v>
      </c>
      <c r="B43" s="24">
        <v>239</v>
      </c>
      <c r="C43" s="7">
        <v>59</v>
      </c>
      <c r="D43" s="46">
        <v>239</v>
      </c>
      <c r="E43" s="7">
        <v>239</v>
      </c>
      <c r="F43" s="24">
        <v>250</v>
      </c>
      <c r="G43" s="7">
        <v>63</v>
      </c>
      <c r="H43" s="63">
        <f t="shared" si="2"/>
        <v>25.2</v>
      </c>
      <c r="I43" s="34"/>
    </row>
    <row r="44" spans="1:9" ht="14.25">
      <c r="A44" s="39" t="s">
        <v>50</v>
      </c>
      <c r="B44" s="25">
        <f>B45+B46</f>
        <v>7557</v>
      </c>
      <c r="C44" s="25">
        <f>C45+C46</f>
        <v>3330</v>
      </c>
      <c r="D44" s="12">
        <f>D45+D46+D47</f>
        <v>86549</v>
      </c>
      <c r="E44" s="25">
        <f>E45+E46+E47</f>
        <v>86541</v>
      </c>
      <c r="F44" s="25">
        <f>F45+F46+F47</f>
        <v>36292</v>
      </c>
      <c r="G44" s="25">
        <f>G45+G46+G47</f>
        <v>4104</v>
      </c>
      <c r="H44" s="63">
        <f t="shared" si="2"/>
        <v>11.308277306293398</v>
      </c>
      <c r="I44" s="34"/>
    </row>
    <row r="45" spans="1:9" ht="15">
      <c r="A45" s="38" t="s">
        <v>45</v>
      </c>
      <c r="B45" s="49">
        <v>317</v>
      </c>
      <c r="C45" s="51">
        <v>249</v>
      </c>
      <c r="D45" s="20">
        <v>249</v>
      </c>
      <c r="E45" s="51">
        <v>249</v>
      </c>
      <c r="F45" s="49">
        <v>739</v>
      </c>
      <c r="G45" s="51">
        <v>0</v>
      </c>
      <c r="H45" s="63">
        <f t="shared" si="2"/>
        <v>0</v>
      </c>
      <c r="I45" s="34"/>
    </row>
    <row r="46" spans="1:9" ht="15">
      <c r="A46" s="38" t="s">
        <v>34</v>
      </c>
      <c r="B46" s="24">
        <v>7240</v>
      </c>
      <c r="C46" s="7">
        <v>3081</v>
      </c>
      <c r="D46" s="46">
        <v>6953</v>
      </c>
      <c r="E46" s="7">
        <v>6945</v>
      </c>
      <c r="F46" s="24">
        <v>7295</v>
      </c>
      <c r="G46" s="7">
        <v>4104</v>
      </c>
      <c r="H46" s="63">
        <f t="shared" si="2"/>
        <v>56.257710760795064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79347</v>
      </c>
      <c r="E47" s="41">
        <v>79347</v>
      </c>
      <c r="F47" s="43">
        <v>28258</v>
      </c>
      <c r="G47" s="41">
        <v>0</v>
      </c>
      <c r="H47" s="63">
        <v>0</v>
      </c>
      <c r="I47" s="34"/>
    </row>
    <row r="48" spans="1:9" ht="28.5">
      <c r="A48" s="62" t="s">
        <v>64</v>
      </c>
      <c r="B48" s="29">
        <v>8995</v>
      </c>
      <c r="C48" s="29">
        <v>4802</v>
      </c>
      <c r="D48" s="66">
        <f>D49</f>
        <v>9551</v>
      </c>
      <c r="E48" s="29">
        <f>E49</f>
        <v>9550</v>
      </c>
      <c r="F48" s="29">
        <v>8202</v>
      </c>
      <c r="G48" s="29">
        <v>3953</v>
      </c>
      <c r="H48" s="63">
        <f>G48/F48*100</f>
        <v>48.195562058034625</v>
      </c>
      <c r="I48" s="34"/>
    </row>
    <row r="49" spans="1:9" ht="15.75" thickBot="1">
      <c r="A49" s="40" t="s">
        <v>54</v>
      </c>
      <c r="B49" s="43">
        <v>8995</v>
      </c>
      <c r="C49" s="41">
        <v>4802</v>
      </c>
      <c r="D49" s="65">
        <v>9551</v>
      </c>
      <c r="E49" s="41">
        <v>9550</v>
      </c>
      <c r="F49" s="43">
        <v>8202</v>
      </c>
      <c r="G49" s="41">
        <v>3953</v>
      </c>
      <c r="H49" s="63">
        <f>G49/F49*100</f>
        <v>48.195562058034625</v>
      </c>
      <c r="I49" s="34"/>
    </row>
    <row r="50" spans="1:9" ht="15.75" thickBot="1" thickTop="1">
      <c r="A50" s="42" t="s">
        <v>38</v>
      </c>
      <c r="B50" s="44">
        <f>B48+B44+B42+B38+B32+B30+B26+B21+B17+B16+B7</f>
        <v>538072</v>
      </c>
      <c r="C50" s="44">
        <f>C48+C44+C42+C38+C32+C26+C21+C17+C16+C7</f>
        <v>269675</v>
      </c>
      <c r="D50" s="44">
        <f>D7+D16+D17+D21+D26+D30+D32+D38+D42+D44+D48</f>
        <v>666710</v>
      </c>
      <c r="E50" s="44">
        <f>E7+E16+E17+E21+E26+E30+E32+E38+E42+E44+E48</f>
        <v>648311</v>
      </c>
      <c r="F50" s="44">
        <f>F48+F44+F42+F38+F32+F30+F26+F21+F17+F16+F7</f>
        <v>602302</v>
      </c>
      <c r="G50" s="44">
        <f>G48+G44+G42+G38+G32+G26+G21+G17+G16+G7</f>
        <v>272710</v>
      </c>
      <c r="H50" s="63">
        <f>G50/F50*100</f>
        <v>45.2779502641532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3">
      <selection activeCell="F16" sqref="F16:F21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125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82</v>
      </c>
      <c r="C6" s="60" t="s">
        <v>126</v>
      </c>
      <c r="D6" s="47" t="s">
        <v>100</v>
      </c>
      <c r="E6" s="48" t="s">
        <v>101</v>
      </c>
      <c r="F6" s="54" t="s">
        <v>127</v>
      </c>
      <c r="G6" s="56" t="s">
        <v>128</v>
      </c>
      <c r="H6" s="9" t="s">
        <v>0</v>
      </c>
    </row>
    <row r="7" spans="1:8" ht="16.5" thickTop="1">
      <c r="A7" s="14" t="s">
        <v>1</v>
      </c>
      <c r="B7" s="22">
        <f>B8+B9+B10+B11+B12+B13</f>
        <v>142744</v>
      </c>
      <c r="C7" s="22">
        <f>C8+C9+C10+C11+C12+C13+C14</f>
        <v>80688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G8+G9+G10+G11+G12+G13+G14</f>
        <v>87802</v>
      </c>
      <c r="H7" s="23">
        <f aca="true" t="shared" si="0" ref="H7:H13">ROUND(G7/F7*100,1)</f>
        <v>58.8</v>
      </c>
    </row>
    <row r="8" spans="1:8" ht="31.5">
      <c r="A8" s="15" t="s">
        <v>2</v>
      </c>
      <c r="B8" s="57">
        <v>105800</v>
      </c>
      <c r="C8" s="58">
        <v>61075</v>
      </c>
      <c r="D8" s="64">
        <v>117063</v>
      </c>
      <c r="E8" s="58">
        <v>114660</v>
      </c>
      <c r="F8" s="57">
        <v>115000</v>
      </c>
      <c r="G8" s="58">
        <v>65082</v>
      </c>
      <c r="H8" s="26">
        <f t="shared" si="0"/>
        <v>56.6</v>
      </c>
    </row>
    <row r="9" spans="1:8" ht="15.75">
      <c r="A9" s="15" t="s">
        <v>69</v>
      </c>
      <c r="B9" s="57">
        <v>20400</v>
      </c>
      <c r="C9" s="58">
        <v>9727</v>
      </c>
      <c r="D9" s="64">
        <v>20400</v>
      </c>
      <c r="E9" s="58">
        <v>17032</v>
      </c>
      <c r="F9" s="57">
        <v>16000</v>
      </c>
      <c r="G9" s="58">
        <v>10678</v>
      </c>
      <c r="H9" s="26">
        <f t="shared" si="0"/>
        <v>66.7</v>
      </c>
    </row>
    <row r="10" spans="1:8" ht="31.5">
      <c r="A10" s="15" t="s">
        <v>3</v>
      </c>
      <c r="B10" s="57">
        <v>4707</v>
      </c>
      <c r="C10" s="58">
        <v>3141</v>
      </c>
      <c r="D10" s="64">
        <v>5234</v>
      </c>
      <c r="E10" s="58">
        <v>5234</v>
      </c>
      <c r="F10" s="57">
        <v>4834</v>
      </c>
      <c r="G10" s="58">
        <v>3506</v>
      </c>
      <c r="H10" s="26">
        <f t="shared" si="0"/>
        <v>72.5</v>
      </c>
    </row>
    <row r="11" spans="1:8" ht="31.5">
      <c r="A11" s="15" t="s">
        <v>4</v>
      </c>
      <c r="B11" s="57">
        <v>2280</v>
      </c>
      <c r="C11" s="58">
        <v>658</v>
      </c>
      <c r="D11" s="64">
        <v>2573</v>
      </c>
      <c r="E11" s="58">
        <v>2574</v>
      </c>
      <c r="F11" s="57">
        <v>2413</v>
      </c>
      <c r="G11" s="58">
        <v>624</v>
      </c>
      <c r="H11" s="26">
        <f t="shared" si="0"/>
        <v>25.9</v>
      </c>
    </row>
    <row r="12" spans="1:8" ht="15.75">
      <c r="A12" s="15" t="s">
        <v>5</v>
      </c>
      <c r="B12" s="57">
        <v>8900</v>
      </c>
      <c r="C12" s="58">
        <v>5509</v>
      </c>
      <c r="D12" s="64">
        <v>10511</v>
      </c>
      <c r="E12" s="58">
        <v>10535</v>
      </c>
      <c r="F12" s="57">
        <v>10016</v>
      </c>
      <c r="G12" s="58">
        <v>7676</v>
      </c>
      <c r="H12" s="26">
        <f t="shared" si="0"/>
        <v>76.6</v>
      </c>
    </row>
    <row r="13" spans="1:8" ht="15.75">
      <c r="A13" s="15" t="s">
        <v>6</v>
      </c>
      <c r="B13" s="57">
        <v>657</v>
      </c>
      <c r="C13" s="58">
        <v>593</v>
      </c>
      <c r="D13" s="64">
        <v>1050</v>
      </c>
      <c r="E13" s="58">
        <v>1050</v>
      </c>
      <c r="F13" s="57">
        <v>1020</v>
      </c>
      <c r="G13" s="58">
        <v>348</v>
      </c>
      <c r="H13" s="26">
        <f t="shared" si="0"/>
        <v>34.1</v>
      </c>
    </row>
    <row r="14" spans="1:8" ht="47.25">
      <c r="A14" s="15" t="s">
        <v>7</v>
      </c>
      <c r="B14" s="24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-112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9697</v>
      </c>
      <c r="C15" s="25">
        <f t="shared" si="1"/>
        <v>5095</v>
      </c>
      <c r="D15" s="12">
        <f t="shared" si="1"/>
        <v>10858</v>
      </c>
      <c r="E15" s="25">
        <f t="shared" si="1"/>
        <v>9803</v>
      </c>
      <c r="F15" s="25">
        <f t="shared" si="1"/>
        <v>7160</v>
      </c>
      <c r="G15" s="25">
        <f t="shared" si="1"/>
        <v>7210</v>
      </c>
      <c r="H15" s="26">
        <f aca="true" t="shared" si="2" ref="H15:H23">ROUND(G15/F15*100,1)</f>
        <v>100.7</v>
      </c>
    </row>
    <row r="16" spans="1:8" ht="47.25" customHeight="1">
      <c r="A16" s="17" t="s">
        <v>10</v>
      </c>
      <c r="B16" s="24">
        <v>1924</v>
      </c>
      <c r="C16" s="7">
        <v>1014</v>
      </c>
      <c r="D16" s="46">
        <v>1995</v>
      </c>
      <c r="E16" s="7">
        <v>1927</v>
      </c>
      <c r="F16" s="24">
        <v>2209</v>
      </c>
      <c r="G16" s="7">
        <v>1599</v>
      </c>
      <c r="H16" s="26">
        <f t="shared" si="2"/>
        <v>72.4</v>
      </c>
    </row>
    <row r="17" spans="1:8" ht="48" customHeight="1">
      <c r="A17" s="15" t="s">
        <v>11</v>
      </c>
      <c r="B17" s="57">
        <v>750</v>
      </c>
      <c r="C17" s="58">
        <v>325</v>
      </c>
      <c r="D17" s="64">
        <v>1013</v>
      </c>
      <c r="E17" s="58">
        <v>1013</v>
      </c>
      <c r="F17" s="57">
        <v>660</v>
      </c>
      <c r="G17" s="58">
        <v>357</v>
      </c>
      <c r="H17" s="26">
        <f t="shared" si="2"/>
        <v>54.1</v>
      </c>
    </row>
    <row r="18" spans="1:8" ht="47.25">
      <c r="A18" s="15" t="s">
        <v>44</v>
      </c>
      <c r="B18" s="57">
        <v>226</v>
      </c>
      <c r="C18" s="58">
        <v>968</v>
      </c>
      <c r="D18" s="64">
        <v>1209</v>
      </c>
      <c r="E18" s="58">
        <v>1210</v>
      </c>
      <c r="F18" s="57">
        <v>291</v>
      </c>
      <c r="G18" s="58">
        <v>261</v>
      </c>
      <c r="H18" s="26">
        <f t="shared" si="2"/>
        <v>89.7</v>
      </c>
    </row>
    <row r="19" spans="1:8" ht="15.75">
      <c r="A19" s="15" t="s">
        <v>12</v>
      </c>
      <c r="B19" s="57">
        <v>1000</v>
      </c>
      <c r="C19" s="58">
        <v>503</v>
      </c>
      <c r="D19" s="64">
        <v>1041</v>
      </c>
      <c r="E19" s="58">
        <v>1041</v>
      </c>
      <c r="F19" s="57">
        <v>1000</v>
      </c>
      <c r="G19" s="58">
        <v>616</v>
      </c>
      <c r="H19" s="26">
        <f t="shared" si="2"/>
        <v>61.6</v>
      </c>
    </row>
    <row r="20" spans="1:8" ht="63">
      <c r="A20" s="15" t="s">
        <v>62</v>
      </c>
      <c r="B20" s="57">
        <v>4075</v>
      </c>
      <c r="C20" s="58">
        <v>631</v>
      </c>
      <c r="D20" s="64">
        <v>1978</v>
      </c>
      <c r="E20" s="58">
        <v>973</v>
      </c>
      <c r="F20" s="57">
        <v>0</v>
      </c>
      <c r="G20" s="58">
        <v>1371</v>
      </c>
      <c r="H20" s="26" t="e">
        <f t="shared" si="2"/>
        <v>#DIV/0!</v>
      </c>
    </row>
    <row r="21" spans="1:8" ht="31.5">
      <c r="A21" s="15" t="s">
        <v>13</v>
      </c>
      <c r="B21" s="24">
        <v>1722</v>
      </c>
      <c r="C21" s="7">
        <v>1654</v>
      </c>
      <c r="D21" s="46">
        <v>3622</v>
      </c>
      <c r="E21" s="7">
        <v>3639</v>
      </c>
      <c r="F21" s="24">
        <v>3000</v>
      </c>
      <c r="G21" s="7">
        <v>3006</v>
      </c>
      <c r="H21" s="26">
        <f t="shared" si="2"/>
        <v>100.2</v>
      </c>
    </row>
    <row r="22" spans="1:8" ht="31.5">
      <c r="A22" s="16" t="s">
        <v>14</v>
      </c>
      <c r="B22" s="32">
        <f aca="true" t="shared" si="3" ref="B22:G22">B15+B7</f>
        <v>152441</v>
      </c>
      <c r="C22" s="32">
        <f t="shared" si="3"/>
        <v>85783</v>
      </c>
      <c r="D22" s="21">
        <f t="shared" si="3"/>
        <v>167689</v>
      </c>
      <c r="E22" s="32">
        <f t="shared" si="3"/>
        <v>160873</v>
      </c>
      <c r="F22" s="32">
        <f t="shared" si="3"/>
        <v>156443</v>
      </c>
      <c r="G22" s="32">
        <f t="shared" si="3"/>
        <v>95012</v>
      </c>
      <c r="H22" s="26">
        <f t="shared" si="2"/>
        <v>60.7</v>
      </c>
    </row>
    <row r="23" spans="1:8" ht="31.5">
      <c r="A23" s="18" t="s">
        <v>55</v>
      </c>
      <c r="B23" s="29">
        <v>406724</v>
      </c>
      <c r="C23" s="52">
        <v>308477</v>
      </c>
      <c r="D23" s="66">
        <v>493246</v>
      </c>
      <c r="E23" s="52">
        <v>493246</v>
      </c>
      <c r="F23" s="29">
        <v>449174</v>
      </c>
      <c r="G23" s="52">
        <v>347220</v>
      </c>
      <c r="H23" s="33">
        <f t="shared" si="2"/>
        <v>77.3</v>
      </c>
    </row>
    <row r="24" spans="1:8" ht="48" thickBot="1">
      <c r="A24" s="16" t="s">
        <v>56</v>
      </c>
      <c r="B24" s="27">
        <v>0</v>
      </c>
      <c r="C24" s="8">
        <v>-289</v>
      </c>
      <c r="D24" s="13">
        <v>-1290</v>
      </c>
      <c r="E24" s="8">
        <v>-1290</v>
      </c>
      <c r="F24" s="27">
        <v>0</v>
      </c>
      <c r="G24" s="8">
        <v>-2750</v>
      </c>
      <c r="H24" s="28" t="s">
        <v>8</v>
      </c>
    </row>
    <row r="25" spans="1:8" ht="28.5" customHeight="1" thickBot="1" thickTop="1">
      <c r="A25" s="6" t="s">
        <v>15</v>
      </c>
      <c r="B25" s="30">
        <f>B22+B23</f>
        <v>559165</v>
      </c>
      <c r="C25" s="30">
        <f>C22+C23+C24</f>
        <v>393971</v>
      </c>
      <c r="D25" s="68">
        <f>D22+D23+D24</f>
        <v>659645</v>
      </c>
      <c r="E25" s="30">
        <f>E22+E23+E24</f>
        <v>652829</v>
      </c>
      <c r="F25" s="30">
        <f>F22+F23</f>
        <v>605617</v>
      </c>
      <c r="G25" s="30">
        <f>G22+G23+G24</f>
        <v>439482</v>
      </c>
      <c r="H25" s="19">
        <f>ROUND(G25/F25*100,1)</f>
        <v>72.6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2">
      <selection activeCell="A19" sqref="A19:F1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125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83</v>
      </c>
      <c r="C6" s="55" t="s">
        <v>84</v>
      </c>
      <c r="D6" s="10" t="s">
        <v>100</v>
      </c>
      <c r="E6" s="31" t="s">
        <v>101</v>
      </c>
      <c r="F6" s="54" t="s">
        <v>129</v>
      </c>
      <c r="G6" s="56" t="s">
        <v>130</v>
      </c>
      <c r="H6" s="9" t="s">
        <v>0</v>
      </c>
      <c r="I6" s="34"/>
    </row>
    <row r="7" spans="1:9" ht="29.25" thickTop="1">
      <c r="A7" s="36" t="s">
        <v>18</v>
      </c>
      <c r="B7" s="50">
        <f>B8+B9+B10+B12+B15</f>
        <v>58110</v>
      </c>
      <c r="C7" s="50">
        <f>C8+C9+C10+C12+C15</f>
        <v>37566</v>
      </c>
      <c r="D7" s="69">
        <f>D8+D9+D10+D11+D12+D15</f>
        <v>74892</v>
      </c>
      <c r="E7" s="69">
        <f>E8+E9+E10+E11+E12+E15</f>
        <v>73818</v>
      </c>
      <c r="F7" s="50">
        <f>F8+F9+F10+F12+F15+F14+F13</f>
        <v>62627</v>
      </c>
      <c r="G7" s="50">
        <f>G8+G9+G10+G12+G15+G14+G13</f>
        <v>42545</v>
      </c>
      <c r="H7" s="63">
        <f>G7/F7*100</f>
        <v>67.9339581969438</v>
      </c>
      <c r="I7" s="34"/>
    </row>
    <row r="8" spans="1:9" ht="15">
      <c r="A8" s="37" t="s">
        <v>39</v>
      </c>
      <c r="B8" s="24">
        <v>8978</v>
      </c>
      <c r="C8" s="7">
        <v>5205</v>
      </c>
      <c r="D8" s="46">
        <v>13083</v>
      </c>
      <c r="E8" s="7">
        <v>13080</v>
      </c>
      <c r="F8" s="24">
        <v>10344</v>
      </c>
      <c r="G8" s="7">
        <v>4393</v>
      </c>
      <c r="H8" s="63">
        <f>G8/F8*100</f>
        <v>42.469064191802005</v>
      </c>
      <c r="I8" s="34"/>
    </row>
    <row r="9" spans="1:9" ht="15">
      <c r="A9" s="38" t="s">
        <v>19</v>
      </c>
      <c r="B9" s="24">
        <v>7892</v>
      </c>
      <c r="C9" s="7">
        <v>5596</v>
      </c>
      <c r="D9" s="46">
        <v>10290</v>
      </c>
      <c r="E9" s="7">
        <v>10160</v>
      </c>
      <c r="F9" s="24">
        <v>7667</v>
      </c>
      <c r="G9" s="7">
        <v>5946</v>
      </c>
      <c r="H9" s="63">
        <f>G9/F9*100</f>
        <v>77.55314986304943</v>
      </c>
      <c r="I9" s="34"/>
    </row>
    <row r="10" spans="1:9" ht="15">
      <c r="A10" s="38" t="s">
        <v>20</v>
      </c>
      <c r="B10" s="24">
        <v>25092</v>
      </c>
      <c r="C10" s="7">
        <v>16921</v>
      </c>
      <c r="D10" s="46">
        <v>32590</v>
      </c>
      <c r="E10" s="7">
        <v>31856</v>
      </c>
      <c r="F10" s="24">
        <v>26476</v>
      </c>
      <c r="G10" s="7">
        <v>19878</v>
      </c>
      <c r="H10" s="63">
        <f>G10/F10*100</f>
        <v>75.07931711738934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4056</v>
      </c>
      <c r="C12" s="7">
        <v>3106</v>
      </c>
      <c r="D12" s="46">
        <v>6339</v>
      </c>
      <c r="E12" s="7">
        <v>6300</v>
      </c>
      <c r="F12" s="24">
        <v>4322</v>
      </c>
      <c r="G12" s="7">
        <v>3824</v>
      </c>
      <c r="H12" s="63">
        <f>G12/F12*100</f>
        <v>88.47755668671911</v>
      </c>
      <c r="I12" s="34"/>
    </row>
    <row r="13" spans="1:9" ht="15">
      <c r="A13" s="38" t="s">
        <v>60</v>
      </c>
      <c r="B13" s="24">
        <v>0</v>
      </c>
      <c r="C13" s="7">
        <v>0</v>
      </c>
      <c r="D13" s="46">
        <v>0</v>
      </c>
      <c r="E13" s="7">
        <v>0</v>
      </c>
      <c r="F13" s="24">
        <v>36</v>
      </c>
      <c r="G13" s="7">
        <v>0</v>
      </c>
      <c r="H13" s="63">
        <v>0</v>
      </c>
      <c r="I13" s="34"/>
    </row>
    <row r="14" spans="1:9" ht="30">
      <c r="A14" s="38" t="s">
        <v>161</v>
      </c>
      <c r="B14" s="24">
        <v>0</v>
      </c>
      <c r="C14" s="7">
        <v>0</v>
      </c>
      <c r="D14" s="46">
        <v>0</v>
      </c>
      <c r="E14" s="7">
        <v>0</v>
      </c>
      <c r="F14" s="24">
        <v>917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12092</v>
      </c>
      <c r="C15" s="7">
        <v>6738</v>
      </c>
      <c r="D15" s="46">
        <v>12587</v>
      </c>
      <c r="E15" s="7">
        <v>12419</v>
      </c>
      <c r="F15" s="24">
        <v>12865</v>
      </c>
      <c r="G15" s="7">
        <v>8504</v>
      </c>
      <c r="H15" s="63">
        <f>G15/F15*100</f>
        <v>66.10182666148465</v>
      </c>
      <c r="I15" s="34"/>
    </row>
    <row r="16" spans="1:9" ht="14.25">
      <c r="A16" s="39" t="s">
        <v>22</v>
      </c>
      <c r="B16" s="27">
        <v>1430</v>
      </c>
      <c r="C16" s="8">
        <v>863</v>
      </c>
      <c r="D16" s="13">
        <v>1430</v>
      </c>
      <c r="E16" s="8">
        <v>1430</v>
      </c>
      <c r="F16" s="27">
        <v>1400</v>
      </c>
      <c r="G16" s="8">
        <v>795</v>
      </c>
      <c r="H16" s="63">
        <f>G16/F16*100</f>
        <v>56.785714285714285</v>
      </c>
      <c r="I16" s="34"/>
    </row>
    <row r="17" spans="1:9" ht="46.5" customHeight="1">
      <c r="A17" s="39" t="s">
        <v>46</v>
      </c>
      <c r="B17" s="27">
        <v>837</v>
      </c>
      <c r="C17" s="27">
        <v>342</v>
      </c>
      <c r="D17" s="13">
        <f>D18+D20</f>
        <v>826</v>
      </c>
      <c r="E17" s="27">
        <f>E18+E20</f>
        <v>826</v>
      </c>
      <c r="F17" s="27">
        <f>F18+F19+F20</f>
        <v>2790</v>
      </c>
      <c r="G17" s="27">
        <f>G18+G19+G20</f>
        <v>1767</v>
      </c>
      <c r="H17" s="63">
        <f>G17/F17*100</f>
        <v>63.33333333333333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163</v>
      </c>
      <c r="B19" s="24">
        <v>0</v>
      </c>
      <c r="C19" s="46">
        <v>0</v>
      </c>
      <c r="D19" s="46">
        <v>0</v>
      </c>
      <c r="E19" s="46">
        <v>0</v>
      </c>
      <c r="F19" s="24">
        <v>1800</v>
      </c>
      <c r="G19" s="46">
        <v>1230</v>
      </c>
      <c r="H19" s="63">
        <f aca="true" t="shared" si="0" ref="H19:H27">G19/F19*100</f>
        <v>68.33333333333333</v>
      </c>
      <c r="I19" s="34"/>
    </row>
    <row r="20" spans="1:9" ht="15">
      <c r="A20" s="38" t="s">
        <v>59</v>
      </c>
      <c r="B20" s="24">
        <v>837</v>
      </c>
      <c r="C20" s="46">
        <v>342</v>
      </c>
      <c r="D20" s="46">
        <v>818</v>
      </c>
      <c r="E20" s="46">
        <v>818</v>
      </c>
      <c r="F20" s="24">
        <v>990</v>
      </c>
      <c r="G20" s="46">
        <v>537</v>
      </c>
      <c r="H20" s="63">
        <f t="shared" si="0"/>
        <v>54.24242424242425</v>
      </c>
      <c r="I20" s="34"/>
    </row>
    <row r="21" spans="1:9" ht="19.5" customHeight="1">
      <c r="A21" s="39" t="s">
        <v>23</v>
      </c>
      <c r="B21" s="25">
        <f aca="true" t="shared" si="1" ref="B21:G21">B23+B24+B25</f>
        <v>21557</v>
      </c>
      <c r="C21" s="25">
        <f t="shared" si="1"/>
        <v>257</v>
      </c>
      <c r="D21" s="12">
        <f t="shared" si="1"/>
        <v>22132</v>
      </c>
      <c r="E21" s="12">
        <f t="shared" si="1"/>
        <v>21730</v>
      </c>
      <c r="F21" s="25">
        <f t="shared" si="1"/>
        <v>17532</v>
      </c>
      <c r="G21" s="25">
        <f t="shared" si="1"/>
        <v>8279</v>
      </c>
      <c r="H21" s="63">
        <f t="shared" si="0"/>
        <v>47.22222222222222</v>
      </c>
      <c r="I21" s="34"/>
    </row>
    <row r="22" spans="1:9" ht="15" hidden="1">
      <c r="A22" s="38"/>
      <c r="B22" s="24"/>
      <c r="C22" s="46"/>
      <c r="D22" s="46">
        <v>1427</v>
      </c>
      <c r="E22" s="46">
        <v>1427</v>
      </c>
      <c r="F22" s="24"/>
      <c r="G22" s="46"/>
      <c r="H22" s="63" t="e">
        <f t="shared" si="0"/>
        <v>#DIV/0!</v>
      </c>
      <c r="I22" s="34"/>
    </row>
    <row r="23" spans="1:9" ht="30">
      <c r="A23" s="38" t="s">
        <v>81</v>
      </c>
      <c r="B23" s="24">
        <v>927</v>
      </c>
      <c r="C23" s="46">
        <v>93</v>
      </c>
      <c r="D23" s="46">
        <v>1427</v>
      </c>
      <c r="E23" s="7">
        <v>1427</v>
      </c>
      <c r="F23" s="24">
        <v>927</v>
      </c>
      <c r="G23" s="46">
        <v>0</v>
      </c>
      <c r="H23" s="63">
        <f t="shared" si="0"/>
        <v>0</v>
      </c>
      <c r="I23" s="34"/>
    </row>
    <row r="24" spans="1:9" ht="15">
      <c r="A24" s="38" t="s">
        <v>72</v>
      </c>
      <c r="B24" s="24">
        <v>20400</v>
      </c>
      <c r="C24" s="7">
        <v>0</v>
      </c>
      <c r="D24" s="46">
        <v>20400</v>
      </c>
      <c r="E24" s="7">
        <v>19998</v>
      </c>
      <c r="F24" s="24">
        <v>16300</v>
      </c>
      <c r="G24" s="7">
        <v>8115</v>
      </c>
      <c r="H24" s="63">
        <f t="shared" si="0"/>
        <v>49.785276073619634</v>
      </c>
      <c r="I24" s="34"/>
    </row>
    <row r="25" spans="1:9" ht="30">
      <c r="A25" s="38" t="s">
        <v>58</v>
      </c>
      <c r="B25" s="24">
        <v>230</v>
      </c>
      <c r="C25" s="7">
        <v>164</v>
      </c>
      <c r="D25" s="46">
        <v>305</v>
      </c>
      <c r="E25" s="7">
        <v>305</v>
      </c>
      <c r="F25" s="24">
        <v>305</v>
      </c>
      <c r="G25" s="7">
        <v>164</v>
      </c>
      <c r="H25" s="63">
        <f t="shared" si="0"/>
        <v>53.77049180327869</v>
      </c>
      <c r="I25" s="34"/>
    </row>
    <row r="26" spans="1:9" ht="28.5">
      <c r="A26" s="39" t="s">
        <v>24</v>
      </c>
      <c r="B26" s="25">
        <f aca="true" t="shared" si="2" ref="B26:G26">B27+B28+B29</f>
        <v>25294</v>
      </c>
      <c r="C26" s="25">
        <f t="shared" si="2"/>
        <v>14118</v>
      </c>
      <c r="D26" s="12">
        <f t="shared" si="2"/>
        <v>36666</v>
      </c>
      <c r="E26" s="25">
        <f t="shared" si="2"/>
        <v>29882</v>
      </c>
      <c r="F26" s="25">
        <f t="shared" si="2"/>
        <v>27327</v>
      </c>
      <c r="G26" s="25">
        <f t="shared" si="2"/>
        <v>18418</v>
      </c>
      <c r="H26" s="63">
        <f t="shared" si="0"/>
        <v>67.39854356497237</v>
      </c>
      <c r="I26" s="34"/>
    </row>
    <row r="27" spans="1:9" ht="15">
      <c r="A27" s="38" t="s">
        <v>25</v>
      </c>
      <c r="B27" s="24">
        <v>2742</v>
      </c>
      <c r="C27" s="7">
        <v>0</v>
      </c>
      <c r="D27" s="46">
        <v>2891</v>
      </c>
      <c r="E27" s="7">
        <v>1733</v>
      </c>
      <c r="F27" s="24">
        <v>370</v>
      </c>
      <c r="G27" s="7">
        <v>370</v>
      </c>
      <c r="H27" s="63">
        <f t="shared" si="0"/>
        <v>100</v>
      </c>
      <c r="I27" s="34"/>
    </row>
    <row r="28" spans="1:9" ht="15">
      <c r="A28" s="38" t="s">
        <v>26</v>
      </c>
      <c r="B28" s="24">
        <v>1229</v>
      </c>
      <c r="C28" s="7">
        <v>1225</v>
      </c>
      <c r="D28" s="46">
        <v>1229</v>
      </c>
      <c r="E28" s="7">
        <v>1229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21323</v>
      </c>
      <c r="C29" s="7">
        <v>12893</v>
      </c>
      <c r="D29" s="46">
        <v>32546</v>
      </c>
      <c r="E29" s="7">
        <v>26920</v>
      </c>
      <c r="F29" s="24">
        <v>26957</v>
      </c>
      <c r="G29" s="7">
        <v>18048</v>
      </c>
      <c r="H29" s="63">
        <f aca="true" t="shared" si="3" ref="H29:H47">G29/F29*100</f>
        <v>66.95107022294766</v>
      </c>
      <c r="I29" s="34"/>
    </row>
    <row r="30" spans="1:9" ht="28.5">
      <c r="A30" s="39" t="s">
        <v>51</v>
      </c>
      <c r="B30" s="27">
        <v>750</v>
      </c>
      <c r="C30" s="27">
        <v>0</v>
      </c>
      <c r="D30" s="13">
        <f>D31</f>
        <v>0</v>
      </c>
      <c r="E30" s="27">
        <v>0</v>
      </c>
      <c r="F30" s="27">
        <v>660</v>
      </c>
      <c r="G30" s="27">
        <v>0</v>
      </c>
      <c r="H30" s="63">
        <f t="shared" si="3"/>
        <v>0</v>
      </c>
      <c r="I30" s="34"/>
    </row>
    <row r="31" spans="1:9" ht="15">
      <c r="A31" s="53" t="s">
        <v>61</v>
      </c>
      <c r="B31" s="24">
        <v>750</v>
      </c>
      <c r="C31" s="7">
        <v>0</v>
      </c>
      <c r="D31" s="46">
        <v>0</v>
      </c>
      <c r="E31" s="7">
        <v>0</v>
      </c>
      <c r="F31" s="24">
        <v>660</v>
      </c>
      <c r="G31" s="7">
        <v>0</v>
      </c>
      <c r="H31" s="63">
        <f t="shared" si="3"/>
        <v>0</v>
      </c>
      <c r="I31" s="34"/>
    </row>
    <row r="32" spans="1:9" ht="14.25">
      <c r="A32" s="39" t="s">
        <v>48</v>
      </c>
      <c r="B32" s="25">
        <f aca="true" t="shared" si="4" ref="B32:G32">B33+B34+B35+B36+B37</f>
        <v>369073</v>
      </c>
      <c r="C32" s="25">
        <f t="shared" si="4"/>
        <v>219266</v>
      </c>
      <c r="D32" s="12">
        <f t="shared" si="4"/>
        <v>384407</v>
      </c>
      <c r="E32" s="25">
        <f t="shared" si="4"/>
        <v>374428</v>
      </c>
      <c r="F32" s="25">
        <f t="shared" si="4"/>
        <v>390162</v>
      </c>
      <c r="G32" s="25">
        <f t="shared" si="4"/>
        <v>216546</v>
      </c>
      <c r="H32" s="63">
        <f t="shared" si="3"/>
        <v>55.5015608900918</v>
      </c>
      <c r="I32" s="34"/>
    </row>
    <row r="33" spans="1:9" ht="15">
      <c r="A33" s="38" t="s">
        <v>28</v>
      </c>
      <c r="B33" s="24">
        <v>61596</v>
      </c>
      <c r="C33" s="7">
        <v>38460</v>
      </c>
      <c r="D33" s="46">
        <v>66163</v>
      </c>
      <c r="E33" s="7">
        <v>63327</v>
      </c>
      <c r="F33" s="24">
        <v>69988</v>
      </c>
      <c r="G33" s="7">
        <v>39422</v>
      </c>
      <c r="H33" s="63">
        <f t="shared" si="3"/>
        <v>56.326798879807974</v>
      </c>
      <c r="I33" s="34"/>
    </row>
    <row r="34" spans="1:9" ht="15">
      <c r="A34" s="38" t="s">
        <v>29</v>
      </c>
      <c r="B34" s="24">
        <v>289119</v>
      </c>
      <c r="C34" s="7">
        <v>170252</v>
      </c>
      <c r="D34" s="46">
        <v>297163</v>
      </c>
      <c r="E34" s="7">
        <v>290351</v>
      </c>
      <c r="F34" s="24">
        <v>300875</v>
      </c>
      <c r="G34" s="7">
        <v>164265</v>
      </c>
      <c r="H34" s="63">
        <f t="shared" si="3"/>
        <v>54.59576235978396</v>
      </c>
      <c r="I34" s="34"/>
    </row>
    <row r="35" spans="1:9" ht="15.75">
      <c r="A35" s="61" t="s">
        <v>57</v>
      </c>
      <c r="B35" s="24">
        <v>265</v>
      </c>
      <c r="C35" s="7">
        <v>83</v>
      </c>
      <c r="D35" s="46">
        <v>265</v>
      </c>
      <c r="E35" s="7">
        <v>139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6490</v>
      </c>
      <c r="C36" s="7">
        <v>4732</v>
      </c>
      <c r="D36" s="46">
        <v>6547</v>
      </c>
      <c r="E36" s="7">
        <v>6452</v>
      </c>
      <c r="F36" s="24">
        <v>6500</v>
      </c>
      <c r="G36" s="7">
        <v>5138</v>
      </c>
      <c r="H36" s="63">
        <f t="shared" si="3"/>
        <v>79.04615384615384</v>
      </c>
      <c r="I36" s="34"/>
    </row>
    <row r="37" spans="1:9" ht="30">
      <c r="A37" s="38" t="s">
        <v>31</v>
      </c>
      <c r="B37" s="24">
        <v>11603</v>
      </c>
      <c r="C37" s="7">
        <v>5739</v>
      </c>
      <c r="D37" s="46">
        <v>14269</v>
      </c>
      <c r="E37" s="7">
        <v>14159</v>
      </c>
      <c r="F37" s="24">
        <v>12799</v>
      </c>
      <c r="G37" s="7">
        <v>7721</v>
      </c>
      <c r="H37" s="63">
        <f t="shared" si="3"/>
        <v>60.3250253926088</v>
      </c>
      <c r="I37" s="34"/>
    </row>
    <row r="38" spans="1:9" ht="33" customHeight="1">
      <c r="A38" s="39" t="s">
        <v>49</v>
      </c>
      <c r="B38" s="25">
        <f aca="true" t="shared" si="5" ref="B38:G38">B39+B40+B41</f>
        <v>50134</v>
      </c>
      <c r="C38" s="25">
        <f t="shared" si="5"/>
        <v>27509</v>
      </c>
      <c r="D38" s="12">
        <f t="shared" si="5"/>
        <v>50018</v>
      </c>
      <c r="E38" s="25">
        <f t="shared" si="5"/>
        <v>49867</v>
      </c>
      <c r="F38" s="25">
        <f t="shared" si="5"/>
        <v>57235</v>
      </c>
      <c r="G38" s="25">
        <f t="shared" si="5"/>
        <v>31227</v>
      </c>
      <c r="H38" s="63">
        <f t="shared" si="3"/>
        <v>54.55927317201014</v>
      </c>
      <c r="I38" s="34"/>
    </row>
    <row r="39" spans="1:9" ht="15">
      <c r="A39" s="38" t="s">
        <v>32</v>
      </c>
      <c r="B39" s="24">
        <v>46942</v>
      </c>
      <c r="C39" s="7">
        <v>25524</v>
      </c>
      <c r="D39" s="46">
        <v>46807</v>
      </c>
      <c r="E39" s="7">
        <v>46721</v>
      </c>
      <c r="F39" s="24">
        <v>54436</v>
      </c>
      <c r="G39" s="7">
        <v>29732</v>
      </c>
      <c r="H39" s="63">
        <f t="shared" si="3"/>
        <v>54.61826732309502</v>
      </c>
      <c r="I39" s="34"/>
    </row>
    <row r="40" spans="1:9" ht="15">
      <c r="A40" s="38" t="s">
        <v>33</v>
      </c>
      <c r="B40" s="24">
        <v>1941</v>
      </c>
      <c r="C40" s="7">
        <v>1287</v>
      </c>
      <c r="D40" s="46">
        <v>2039</v>
      </c>
      <c r="E40" s="7">
        <v>1999</v>
      </c>
      <c r="F40" s="24">
        <v>1542</v>
      </c>
      <c r="G40" s="7">
        <v>807</v>
      </c>
      <c r="H40" s="63">
        <f t="shared" si="3"/>
        <v>52.33463035019456</v>
      </c>
      <c r="I40" s="34"/>
    </row>
    <row r="41" spans="1:9" ht="30">
      <c r="A41" s="38" t="s">
        <v>53</v>
      </c>
      <c r="B41" s="24">
        <v>1251</v>
      </c>
      <c r="C41" s="46">
        <v>698</v>
      </c>
      <c r="D41" s="46">
        <v>1172</v>
      </c>
      <c r="E41" s="46">
        <v>1147</v>
      </c>
      <c r="F41" s="24">
        <v>1257</v>
      </c>
      <c r="G41" s="46">
        <v>688</v>
      </c>
      <c r="H41" s="63">
        <f t="shared" si="3"/>
        <v>54.733492442323</v>
      </c>
      <c r="I41" s="34"/>
    </row>
    <row r="42" spans="1:9" ht="19.5" customHeight="1">
      <c r="A42" s="39" t="s">
        <v>65</v>
      </c>
      <c r="B42" s="25">
        <v>239</v>
      </c>
      <c r="C42" s="25">
        <v>139</v>
      </c>
      <c r="D42" s="12">
        <f>D43</f>
        <v>239</v>
      </c>
      <c r="E42" s="25">
        <f>E43</f>
        <v>239</v>
      </c>
      <c r="F42" s="25">
        <v>251</v>
      </c>
      <c r="G42" s="25">
        <v>0</v>
      </c>
      <c r="H42" s="63">
        <f t="shared" si="3"/>
        <v>0</v>
      </c>
      <c r="I42" s="34"/>
    </row>
    <row r="43" spans="1:9" ht="30.75" customHeight="1">
      <c r="A43" s="38" t="s">
        <v>66</v>
      </c>
      <c r="B43" s="24">
        <v>239</v>
      </c>
      <c r="C43" s="7">
        <v>139</v>
      </c>
      <c r="D43" s="46">
        <v>239</v>
      </c>
      <c r="E43" s="7">
        <v>239</v>
      </c>
      <c r="F43" s="24">
        <v>251</v>
      </c>
      <c r="G43" s="7">
        <v>0</v>
      </c>
      <c r="H43" s="63">
        <f t="shared" si="3"/>
        <v>0</v>
      </c>
      <c r="I43" s="34"/>
    </row>
    <row r="44" spans="1:9" ht="14.25">
      <c r="A44" s="39" t="s">
        <v>50</v>
      </c>
      <c r="B44" s="25">
        <f>B46+B45</f>
        <v>31385</v>
      </c>
      <c r="C44" s="25">
        <f>C45+C46</f>
        <v>3858</v>
      </c>
      <c r="D44" s="12">
        <f>D45+D46+D47</f>
        <v>86549</v>
      </c>
      <c r="E44" s="25">
        <f>E45+E46+E47</f>
        <v>86541</v>
      </c>
      <c r="F44" s="25">
        <f>F46+F45+F47</f>
        <v>48386</v>
      </c>
      <c r="G44" s="25">
        <f>G46+G45+G47</f>
        <v>32731</v>
      </c>
      <c r="H44" s="63">
        <f t="shared" si="3"/>
        <v>67.64559996693258</v>
      </c>
      <c r="I44" s="34"/>
    </row>
    <row r="45" spans="1:9" ht="15">
      <c r="A45" s="38" t="s">
        <v>45</v>
      </c>
      <c r="B45" s="49">
        <v>317</v>
      </c>
      <c r="C45" s="51">
        <v>249</v>
      </c>
      <c r="D45" s="20">
        <v>249</v>
      </c>
      <c r="E45" s="51">
        <v>249</v>
      </c>
      <c r="F45" s="49">
        <v>674</v>
      </c>
      <c r="G45" s="51">
        <v>0</v>
      </c>
      <c r="H45" s="63">
        <f t="shared" si="3"/>
        <v>0</v>
      </c>
      <c r="I45" s="34"/>
    </row>
    <row r="46" spans="1:9" ht="15">
      <c r="A46" s="38" t="s">
        <v>34</v>
      </c>
      <c r="B46" s="24">
        <v>31068</v>
      </c>
      <c r="C46" s="7">
        <v>3609</v>
      </c>
      <c r="D46" s="46">
        <v>6953</v>
      </c>
      <c r="E46" s="7">
        <v>6945</v>
      </c>
      <c r="F46" s="24">
        <v>7343</v>
      </c>
      <c r="G46" s="7">
        <v>4473</v>
      </c>
      <c r="H46" s="63">
        <f t="shared" si="3"/>
        <v>60.91515729265967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79347</v>
      </c>
      <c r="E47" s="41">
        <v>79347</v>
      </c>
      <c r="F47" s="43">
        <v>40369</v>
      </c>
      <c r="G47" s="41">
        <v>28258</v>
      </c>
      <c r="H47" s="63">
        <f t="shared" si="3"/>
        <v>69.99925685550794</v>
      </c>
      <c r="I47" s="34"/>
    </row>
    <row r="48" spans="1:9" ht="28.5">
      <c r="A48" s="62" t="s">
        <v>64</v>
      </c>
      <c r="B48" s="29">
        <v>8995</v>
      </c>
      <c r="C48" s="29">
        <v>5697</v>
      </c>
      <c r="D48" s="66">
        <f>D49</f>
        <v>9551</v>
      </c>
      <c r="E48" s="29">
        <f>E49</f>
        <v>9550</v>
      </c>
      <c r="F48" s="29">
        <f>F49</f>
        <v>8202</v>
      </c>
      <c r="G48" s="29">
        <f>G49</f>
        <v>5295</v>
      </c>
      <c r="H48" s="63">
        <f>G48/F48*100</f>
        <v>64.55742501828821</v>
      </c>
      <c r="I48" s="34"/>
    </row>
    <row r="49" spans="1:9" ht="15.75" thickBot="1">
      <c r="A49" s="40" t="s">
        <v>54</v>
      </c>
      <c r="B49" s="43">
        <v>8995</v>
      </c>
      <c r="C49" s="41">
        <v>5697</v>
      </c>
      <c r="D49" s="65">
        <v>9551</v>
      </c>
      <c r="E49" s="41">
        <v>9550</v>
      </c>
      <c r="F49" s="43">
        <v>8202</v>
      </c>
      <c r="G49" s="41">
        <v>5295</v>
      </c>
      <c r="H49" s="63">
        <f>G49/F49*100</f>
        <v>64.55742501828821</v>
      </c>
      <c r="I49" s="34"/>
    </row>
    <row r="50" spans="1:9" ht="15.75" thickBot="1" thickTop="1">
      <c r="A50" s="42" t="s">
        <v>38</v>
      </c>
      <c r="B50" s="44">
        <f>B48+B44+B42+B38+B32+B30+B26+B21+B17+B16+B7</f>
        <v>567804</v>
      </c>
      <c r="C50" s="44">
        <f>C48+C44+C42+C38+C32+C30+C26+C21+C17+C16+C7</f>
        <v>309615</v>
      </c>
      <c r="D50" s="44">
        <f>D7+D16+D17+D21+D26+D30+D32+D38+D42+D44+D48</f>
        <v>666710</v>
      </c>
      <c r="E50" s="44">
        <f>E7+E16+E17+E21+E26+E30+E32+E38+E42+E44+E48</f>
        <v>648311</v>
      </c>
      <c r="F50" s="44">
        <f>F48+F44+F42+F38+F32+F30+F26+F21+F17+F16+F7</f>
        <v>616572</v>
      </c>
      <c r="G50" s="44">
        <f>G48+G44+G42+G38+G32+G30+G26+G21+G17+G16+G7</f>
        <v>357603</v>
      </c>
      <c r="H50" s="63">
        <f>G50/F50*100</f>
        <v>57.99857924135381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9">
      <selection activeCell="F16" sqref="F16:F21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131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85</v>
      </c>
      <c r="C6" s="60" t="s">
        <v>132</v>
      </c>
      <c r="D6" s="47" t="s">
        <v>100</v>
      </c>
      <c r="E6" s="48" t="s">
        <v>101</v>
      </c>
      <c r="F6" s="54" t="s">
        <v>133</v>
      </c>
      <c r="G6" s="56" t="s">
        <v>134</v>
      </c>
      <c r="H6" s="9" t="s">
        <v>0</v>
      </c>
    </row>
    <row r="7" spans="1:8" ht="16.5" thickTop="1">
      <c r="A7" s="14" t="s">
        <v>1</v>
      </c>
      <c r="B7" s="22">
        <f>B8+B9+B10+B11+B12+B13</f>
        <v>143144</v>
      </c>
      <c r="C7" s="22">
        <f>C8+C9+C10+C11+C12+C13+C14</f>
        <v>91107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G8+G9+G10+G11+G12+G13+G14</f>
        <v>98489</v>
      </c>
      <c r="H7" s="23">
        <f aca="true" t="shared" si="0" ref="H7:H13">ROUND(G7/F7*100,1)</f>
        <v>66</v>
      </c>
    </row>
    <row r="8" spans="1:8" ht="31.5">
      <c r="A8" s="15" t="s">
        <v>2</v>
      </c>
      <c r="B8" s="57">
        <v>105800</v>
      </c>
      <c r="C8" s="58">
        <v>67615</v>
      </c>
      <c r="D8" s="64">
        <v>117063</v>
      </c>
      <c r="E8" s="58">
        <v>114660</v>
      </c>
      <c r="F8" s="57">
        <v>115000</v>
      </c>
      <c r="G8" s="58">
        <v>71898</v>
      </c>
      <c r="H8" s="26">
        <f t="shared" si="0"/>
        <v>62.5</v>
      </c>
    </row>
    <row r="9" spans="1:8" ht="15.75">
      <c r="A9" s="15" t="s">
        <v>69</v>
      </c>
      <c r="B9" s="57">
        <v>20400</v>
      </c>
      <c r="C9" s="58">
        <v>11424</v>
      </c>
      <c r="D9" s="64">
        <v>20400</v>
      </c>
      <c r="E9" s="58">
        <v>17032</v>
      </c>
      <c r="F9" s="57">
        <v>16000</v>
      </c>
      <c r="G9" s="58">
        <v>12220</v>
      </c>
      <c r="H9" s="26">
        <f t="shared" si="0"/>
        <v>76.4</v>
      </c>
    </row>
    <row r="10" spans="1:8" ht="31.5">
      <c r="A10" s="15" t="s">
        <v>3</v>
      </c>
      <c r="B10" s="57">
        <v>4707</v>
      </c>
      <c r="C10" s="58">
        <v>3400</v>
      </c>
      <c r="D10" s="64">
        <v>5234</v>
      </c>
      <c r="E10" s="58">
        <v>5234</v>
      </c>
      <c r="F10" s="57">
        <v>4834</v>
      </c>
      <c r="G10" s="58">
        <v>3670</v>
      </c>
      <c r="H10" s="26">
        <f t="shared" si="0"/>
        <v>75.9</v>
      </c>
    </row>
    <row r="11" spans="1:8" ht="31.5">
      <c r="A11" s="15" t="s">
        <v>4</v>
      </c>
      <c r="B11" s="57">
        <v>2280</v>
      </c>
      <c r="C11" s="58">
        <v>881</v>
      </c>
      <c r="D11" s="64">
        <v>2573</v>
      </c>
      <c r="E11" s="58">
        <v>2574</v>
      </c>
      <c r="F11" s="57">
        <v>2413</v>
      </c>
      <c r="G11" s="58">
        <v>961</v>
      </c>
      <c r="H11" s="26">
        <f t="shared" si="0"/>
        <v>39.8</v>
      </c>
    </row>
    <row r="12" spans="1:8" ht="15.75">
      <c r="A12" s="15" t="s">
        <v>5</v>
      </c>
      <c r="B12" s="57">
        <v>8900</v>
      </c>
      <c r="C12" s="58">
        <v>7097</v>
      </c>
      <c r="D12" s="64">
        <v>10511</v>
      </c>
      <c r="E12" s="58">
        <v>10535</v>
      </c>
      <c r="F12" s="57">
        <v>10016</v>
      </c>
      <c r="G12" s="58">
        <v>9417</v>
      </c>
      <c r="H12" s="26">
        <f t="shared" si="0"/>
        <v>94</v>
      </c>
    </row>
    <row r="13" spans="1:8" ht="15.75">
      <c r="A13" s="15" t="s">
        <v>6</v>
      </c>
      <c r="B13" s="57">
        <v>1057</v>
      </c>
      <c r="C13" s="58">
        <v>706</v>
      </c>
      <c r="D13" s="64">
        <v>1050</v>
      </c>
      <c r="E13" s="58">
        <v>1050</v>
      </c>
      <c r="F13" s="57">
        <v>1020</v>
      </c>
      <c r="G13" s="58">
        <v>435</v>
      </c>
      <c r="H13" s="26">
        <f t="shared" si="0"/>
        <v>42.6</v>
      </c>
    </row>
    <row r="14" spans="1:8" ht="47.25">
      <c r="A14" s="15" t="s">
        <v>7</v>
      </c>
      <c r="B14" s="24">
        <v>0</v>
      </c>
      <c r="C14" s="7">
        <v>-16</v>
      </c>
      <c r="D14" s="46">
        <v>0</v>
      </c>
      <c r="E14" s="7">
        <v>-15</v>
      </c>
      <c r="F14" s="24">
        <v>0</v>
      </c>
      <c r="G14" s="7">
        <v>-112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10045</v>
      </c>
      <c r="C15" s="25">
        <f t="shared" si="1"/>
        <v>5529</v>
      </c>
      <c r="D15" s="12">
        <f t="shared" si="1"/>
        <v>10858</v>
      </c>
      <c r="E15" s="25">
        <f t="shared" si="1"/>
        <v>9803</v>
      </c>
      <c r="F15" s="25">
        <f t="shared" si="1"/>
        <v>7561</v>
      </c>
      <c r="G15" s="25">
        <f t="shared" si="1"/>
        <v>8076</v>
      </c>
      <c r="H15" s="26">
        <f aca="true" t="shared" si="2" ref="H15:H23">ROUND(G15/F15*100,1)</f>
        <v>106.8</v>
      </c>
    </row>
    <row r="16" spans="1:8" ht="47.25" customHeight="1">
      <c r="A16" s="17" t="s">
        <v>10</v>
      </c>
      <c r="B16" s="24">
        <v>1924</v>
      </c>
      <c r="C16" s="7">
        <v>1110</v>
      </c>
      <c r="D16" s="46">
        <v>1995</v>
      </c>
      <c r="E16" s="7">
        <v>1927</v>
      </c>
      <c r="F16" s="24">
        <v>2209</v>
      </c>
      <c r="G16" s="7">
        <v>1775</v>
      </c>
      <c r="H16" s="26">
        <f t="shared" si="2"/>
        <v>80.4</v>
      </c>
    </row>
    <row r="17" spans="1:8" ht="48" customHeight="1">
      <c r="A17" s="15" t="s">
        <v>11</v>
      </c>
      <c r="B17" s="57">
        <v>750</v>
      </c>
      <c r="C17" s="58">
        <v>334</v>
      </c>
      <c r="D17" s="64">
        <v>1013</v>
      </c>
      <c r="E17" s="58">
        <v>1013</v>
      </c>
      <c r="F17" s="57">
        <v>660</v>
      </c>
      <c r="G17" s="58">
        <v>452</v>
      </c>
      <c r="H17" s="26">
        <f t="shared" si="2"/>
        <v>68.5</v>
      </c>
    </row>
    <row r="18" spans="1:8" ht="47.25">
      <c r="A18" s="15" t="s">
        <v>44</v>
      </c>
      <c r="B18" s="57">
        <v>226</v>
      </c>
      <c r="C18" s="58">
        <v>973</v>
      </c>
      <c r="D18" s="64">
        <v>1209</v>
      </c>
      <c r="E18" s="58">
        <v>1210</v>
      </c>
      <c r="F18" s="57">
        <v>291</v>
      </c>
      <c r="G18" s="58">
        <v>267</v>
      </c>
      <c r="H18" s="26">
        <f t="shared" si="2"/>
        <v>91.8</v>
      </c>
    </row>
    <row r="19" spans="1:8" ht="15.75">
      <c r="A19" s="15" t="s">
        <v>12</v>
      </c>
      <c r="B19" s="57">
        <v>1000</v>
      </c>
      <c r="C19" s="58">
        <v>552</v>
      </c>
      <c r="D19" s="64">
        <v>1041</v>
      </c>
      <c r="E19" s="58">
        <v>1041</v>
      </c>
      <c r="F19" s="57">
        <v>1000</v>
      </c>
      <c r="G19" s="58">
        <v>760</v>
      </c>
      <c r="H19" s="26">
        <f t="shared" si="2"/>
        <v>76</v>
      </c>
    </row>
    <row r="20" spans="1:8" ht="63">
      <c r="A20" s="15" t="s">
        <v>62</v>
      </c>
      <c r="B20" s="57">
        <v>4075</v>
      </c>
      <c r="C20" s="58">
        <v>672</v>
      </c>
      <c r="D20" s="64">
        <v>1978</v>
      </c>
      <c r="E20" s="58">
        <v>973</v>
      </c>
      <c r="F20" s="57">
        <v>0</v>
      </c>
      <c r="G20" s="58">
        <v>1411</v>
      </c>
      <c r="H20" s="26">
        <v>0</v>
      </c>
    </row>
    <row r="21" spans="1:8" ht="31.5">
      <c r="A21" s="15" t="s">
        <v>13</v>
      </c>
      <c r="B21" s="24">
        <v>2070</v>
      </c>
      <c r="C21" s="7">
        <v>1888</v>
      </c>
      <c r="D21" s="46">
        <v>3622</v>
      </c>
      <c r="E21" s="7">
        <v>3639</v>
      </c>
      <c r="F21" s="24">
        <v>3401</v>
      </c>
      <c r="G21" s="7">
        <v>3411</v>
      </c>
      <c r="H21" s="26">
        <f t="shared" si="2"/>
        <v>100.3</v>
      </c>
    </row>
    <row r="22" spans="1:8" ht="31.5">
      <c r="A22" s="16" t="s">
        <v>14</v>
      </c>
      <c r="B22" s="32">
        <f aca="true" t="shared" si="3" ref="B22:G22">B15+B7</f>
        <v>153189</v>
      </c>
      <c r="C22" s="32">
        <f t="shared" si="3"/>
        <v>96636</v>
      </c>
      <c r="D22" s="21">
        <f t="shared" si="3"/>
        <v>167689</v>
      </c>
      <c r="E22" s="32">
        <f t="shared" si="3"/>
        <v>160873</v>
      </c>
      <c r="F22" s="32">
        <f t="shared" si="3"/>
        <v>156844</v>
      </c>
      <c r="G22" s="32">
        <f t="shared" si="3"/>
        <v>106565</v>
      </c>
      <c r="H22" s="26">
        <f t="shared" si="2"/>
        <v>67.9</v>
      </c>
    </row>
    <row r="23" spans="1:8" ht="31.5">
      <c r="A23" s="18" t="s">
        <v>55</v>
      </c>
      <c r="B23" s="29">
        <v>469689</v>
      </c>
      <c r="C23" s="52">
        <v>339530</v>
      </c>
      <c r="D23" s="66">
        <v>493246</v>
      </c>
      <c r="E23" s="52">
        <v>493246</v>
      </c>
      <c r="F23" s="29">
        <v>464945</v>
      </c>
      <c r="G23" s="52">
        <v>384331</v>
      </c>
      <c r="H23" s="33">
        <f t="shared" si="2"/>
        <v>82.7</v>
      </c>
    </row>
    <row r="24" spans="1:8" ht="48" thickBot="1">
      <c r="A24" s="16" t="s">
        <v>56</v>
      </c>
      <c r="B24" s="27">
        <v>0</v>
      </c>
      <c r="C24" s="8">
        <v>-290</v>
      </c>
      <c r="D24" s="13">
        <v>-1290</v>
      </c>
      <c r="E24" s="8">
        <v>-1290</v>
      </c>
      <c r="F24" s="27">
        <v>0</v>
      </c>
      <c r="G24" s="8">
        <v>-2750</v>
      </c>
      <c r="H24" s="28" t="s">
        <v>8</v>
      </c>
    </row>
    <row r="25" spans="1:8" ht="28.5" customHeight="1" thickBot="1" thickTop="1">
      <c r="A25" s="6" t="s">
        <v>15</v>
      </c>
      <c r="B25" s="30">
        <f aca="true" t="shared" si="4" ref="B25:G25">B22+B23+B24</f>
        <v>622878</v>
      </c>
      <c r="C25" s="30">
        <f t="shared" si="4"/>
        <v>435876</v>
      </c>
      <c r="D25" s="68">
        <f t="shared" si="4"/>
        <v>659645</v>
      </c>
      <c r="E25" s="30">
        <f t="shared" si="4"/>
        <v>652829</v>
      </c>
      <c r="F25" s="30">
        <f t="shared" si="4"/>
        <v>621789</v>
      </c>
      <c r="G25" s="30">
        <f t="shared" si="4"/>
        <v>488146</v>
      </c>
      <c r="H25" s="19">
        <f>ROUND(G25/F25*100,1)</f>
        <v>78.5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9">
      <selection activeCell="A18" sqref="A18:F18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131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86</v>
      </c>
      <c r="C6" s="55" t="s">
        <v>87</v>
      </c>
      <c r="D6" s="10" t="s">
        <v>100</v>
      </c>
      <c r="E6" s="31" t="s">
        <v>101</v>
      </c>
      <c r="F6" s="54" t="s">
        <v>135</v>
      </c>
      <c r="G6" s="56" t="s">
        <v>136</v>
      </c>
      <c r="H6" s="9" t="s">
        <v>0</v>
      </c>
      <c r="I6" s="34"/>
    </row>
    <row r="7" spans="1:9" ht="29.25" thickTop="1">
      <c r="A7" s="36" t="s">
        <v>18</v>
      </c>
      <c r="B7" s="50">
        <f>B8+B9+B10+B12+B15</f>
        <v>60867</v>
      </c>
      <c r="C7" s="50">
        <f>C8+C9+C10+C12+C15</f>
        <v>44640</v>
      </c>
      <c r="D7" s="69">
        <f>D8+D9+D10+D11+D12+D15</f>
        <v>74892</v>
      </c>
      <c r="E7" s="69">
        <f>E8+E9+E10+E11+E12+E15</f>
        <v>73818</v>
      </c>
      <c r="F7" s="50">
        <f>F8+F9+F10+F12+F15+F13</f>
        <v>64628</v>
      </c>
      <c r="G7" s="50">
        <f>G8+G9+G10+G12+G15+G13</f>
        <v>48926</v>
      </c>
      <c r="H7" s="63">
        <f>G7/F7*100</f>
        <v>75.70402921334406</v>
      </c>
      <c r="I7" s="34"/>
    </row>
    <row r="8" spans="1:9" ht="15">
      <c r="A8" s="37" t="s">
        <v>39</v>
      </c>
      <c r="B8" s="24">
        <v>10642</v>
      </c>
      <c r="C8" s="7">
        <v>7063</v>
      </c>
      <c r="D8" s="46">
        <v>13083</v>
      </c>
      <c r="E8" s="7">
        <v>13080</v>
      </c>
      <c r="F8" s="24">
        <v>9930</v>
      </c>
      <c r="G8" s="7">
        <v>5486</v>
      </c>
      <c r="H8" s="63">
        <f>G8/F8*100</f>
        <v>55.24672708962739</v>
      </c>
      <c r="I8" s="34"/>
    </row>
    <row r="9" spans="1:9" ht="15">
      <c r="A9" s="38" t="s">
        <v>19</v>
      </c>
      <c r="B9" s="24">
        <v>7943</v>
      </c>
      <c r="C9" s="7">
        <v>6287</v>
      </c>
      <c r="D9" s="46">
        <v>10290</v>
      </c>
      <c r="E9" s="7">
        <v>10160</v>
      </c>
      <c r="F9" s="24">
        <v>8300</v>
      </c>
      <c r="G9" s="7">
        <v>6760</v>
      </c>
      <c r="H9" s="63">
        <f>G9/F9*100</f>
        <v>81.44578313253012</v>
      </c>
      <c r="I9" s="34"/>
    </row>
    <row r="10" spans="1:9" ht="15">
      <c r="A10" s="38" t="s">
        <v>20</v>
      </c>
      <c r="B10" s="24">
        <v>25744</v>
      </c>
      <c r="C10" s="7">
        <v>19531</v>
      </c>
      <c r="D10" s="46">
        <v>32590</v>
      </c>
      <c r="E10" s="7">
        <v>31856</v>
      </c>
      <c r="F10" s="24">
        <v>27532</v>
      </c>
      <c r="G10" s="7">
        <v>22353</v>
      </c>
      <c r="H10" s="63">
        <f>G10/F10*100</f>
        <v>81.18916170274589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4334</v>
      </c>
      <c r="C12" s="7">
        <v>3813</v>
      </c>
      <c r="D12" s="46">
        <v>6339</v>
      </c>
      <c r="E12" s="7">
        <v>6300</v>
      </c>
      <c r="F12" s="24">
        <v>4882</v>
      </c>
      <c r="G12" s="7">
        <v>4248</v>
      </c>
      <c r="H12" s="63">
        <f>G12/F12*100</f>
        <v>87.01351904956984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500</v>
      </c>
      <c r="H13" s="63">
        <f>G13/F13*100</f>
        <v>54.52562704471101</v>
      </c>
      <c r="I13" s="34"/>
    </row>
    <row r="14" spans="1:9" ht="15">
      <c r="A14" s="38" t="s">
        <v>60</v>
      </c>
      <c r="B14" s="24">
        <v>0</v>
      </c>
      <c r="C14" s="7">
        <v>0</v>
      </c>
      <c r="D14" s="46">
        <v>0</v>
      </c>
      <c r="E14" s="7">
        <v>0</v>
      </c>
      <c r="F14" s="24">
        <v>0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12204</v>
      </c>
      <c r="C15" s="7">
        <v>7946</v>
      </c>
      <c r="D15" s="46">
        <v>12587</v>
      </c>
      <c r="E15" s="7">
        <v>12419</v>
      </c>
      <c r="F15" s="24">
        <v>13067</v>
      </c>
      <c r="G15" s="7">
        <v>9579</v>
      </c>
      <c r="H15" s="63">
        <f>G15/F15*100</f>
        <v>73.3068033978725</v>
      </c>
      <c r="I15" s="34"/>
    </row>
    <row r="16" spans="1:9" ht="14.25">
      <c r="A16" s="39" t="s">
        <v>22</v>
      </c>
      <c r="B16" s="27">
        <v>1430</v>
      </c>
      <c r="C16" s="8">
        <v>937</v>
      </c>
      <c r="D16" s="13">
        <v>1430</v>
      </c>
      <c r="E16" s="8">
        <v>1430</v>
      </c>
      <c r="F16" s="27">
        <v>1401</v>
      </c>
      <c r="G16" s="8">
        <v>842</v>
      </c>
      <c r="H16" s="63">
        <f>G16/F16*100</f>
        <v>60.099928622412556</v>
      </c>
      <c r="I16" s="34"/>
    </row>
    <row r="17" spans="1:9" ht="46.5" customHeight="1">
      <c r="A17" s="39" t="s">
        <v>46</v>
      </c>
      <c r="B17" s="27">
        <v>837</v>
      </c>
      <c r="C17" s="27">
        <v>438</v>
      </c>
      <c r="D17" s="13">
        <f>D19+D20</f>
        <v>826</v>
      </c>
      <c r="E17" s="27">
        <f>E19+E20</f>
        <v>826</v>
      </c>
      <c r="F17" s="27">
        <f>F18+F20</f>
        <v>2798</v>
      </c>
      <c r="G17" s="27">
        <f>G18+G20</f>
        <v>2341</v>
      </c>
      <c r="H17" s="63">
        <f>G17/F17*100</f>
        <v>83.66690493209435</v>
      </c>
      <c r="I17" s="34"/>
    </row>
    <row r="18" spans="1:9" ht="16.5" customHeight="1">
      <c r="A18" s="38" t="s">
        <v>163</v>
      </c>
      <c r="B18" s="24">
        <v>0</v>
      </c>
      <c r="C18" s="46">
        <v>0</v>
      </c>
      <c r="D18" s="46">
        <v>0</v>
      </c>
      <c r="E18" s="46">
        <v>0</v>
      </c>
      <c r="F18" s="24">
        <v>1808</v>
      </c>
      <c r="G18" s="13">
        <v>1791</v>
      </c>
      <c r="H18" s="63">
        <f>G18/F18*100</f>
        <v>99.05973451327434</v>
      </c>
      <c r="I18" s="34"/>
    </row>
    <row r="19" spans="1:9" ht="30">
      <c r="A19" s="38" t="s">
        <v>47</v>
      </c>
      <c r="B19" s="24">
        <v>0</v>
      </c>
      <c r="C19" s="7">
        <v>0</v>
      </c>
      <c r="D19" s="46">
        <v>8</v>
      </c>
      <c r="E19" s="7">
        <v>8</v>
      </c>
      <c r="F19" s="24">
        <v>0</v>
      </c>
      <c r="G19" s="7">
        <v>0</v>
      </c>
      <c r="H19" s="63">
        <v>0</v>
      </c>
      <c r="I19" s="34"/>
    </row>
    <row r="20" spans="1:9" ht="15">
      <c r="A20" s="38" t="s">
        <v>59</v>
      </c>
      <c r="B20" s="24">
        <v>1430</v>
      </c>
      <c r="C20" s="46">
        <v>937</v>
      </c>
      <c r="D20" s="46">
        <v>818</v>
      </c>
      <c r="E20" s="46">
        <v>818</v>
      </c>
      <c r="F20" s="24">
        <v>990</v>
      </c>
      <c r="G20" s="46">
        <v>550</v>
      </c>
      <c r="H20" s="63">
        <f aca="true" t="shared" si="0" ref="H20:H26">G20/F20*100</f>
        <v>55.55555555555556</v>
      </c>
      <c r="I20" s="34"/>
    </row>
    <row r="21" spans="1:9" ht="19.5" customHeight="1">
      <c r="A21" s="39" t="s">
        <v>23</v>
      </c>
      <c r="B21" s="25">
        <f aca="true" t="shared" si="1" ref="B21:G21">B23+B24+B25</f>
        <v>21557</v>
      </c>
      <c r="C21" s="25">
        <f t="shared" si="1"/>
        <v>10129</v>
      </c>
      <c r="D21" s="12">
        <f t="shared" si="1"/>
        <v>22132</v>
      </c>
      <c r="E21" s="12">
        <f t="shared" si="1"/>
        <v>21730</v>
      </c>
      <c r="F21" s="25">
        <f t="shared" si="1"/>
        <v>17532</v>
      </c>
      <c r="G21" s="25">
        <f t="shared" si="1"/>
        <v>11415</v>
      </c>
      <c r="H21" s="63">
        <f t="shared" si="0"/>
        <v>65.10951403148528</v>
      </c>
      <c r="I21" s="34"/>
    </row>
    <row r="22" spans="1:9" ht="15" hidden="1">
      <c r="A22" s="38"/>
      <c r="B22" s="24"/>
      <c r="C22" s="46"/>
      <c r="D22" s="46">
        <v>1427</v>
      </c>
      <c r="E22" s="46">
        <v>1427</v>
      </c>
      <c r="F22" s="24"/>
      <c r="G22" s="46"/>
      <c r="H22" s="63" t="e">
        <f t="shared" si="0"/>
        <v>#DIV/0!</v>
      </c>
      <c r="I22" s="34"/>
    </row>
    <row r="23" spans="1:9" ht="30">
      <c r="A23" s="38" t="s">
        <v>81</v>
      </c>
      <c r="B23" s="24">
        <v>927</v>
      </c>
      <c r="C23" s="46">
        <v>93</v>
      </c>
      <c r="D23" s="46">
        <v>1427</v>
      </c>
      <c r="E23" s="7">
        <v>1427</v>
      </c>
      <c r="F23" s="24">
        <v>927</v>
      </c>
      <c r="G23" s="46">
        <v>249</v>
      </c>
      <c r="H23" s="63">
        <f t="shared" si="0"/>
        <v>26.860841423948216</v>
      </c>
      <c r="I23" s="34"/>
    </row>
    <row r="24" spans="1:9" ht="15">
      <c r="A24" s="38" t="s">
        <v>72</v>
      </c>
      <c r="B24" s="24">
        <v>20400</v>
      </c>
      <c r="C24" s="7">
        <v>9849</v>
      </c>
      <c r="D24" s="46">
        <v>20400</v>
      </c>
      <c r="E24" s="7">
        <v>19998</v>
      </c>
      <c r="F24" s="24">
        <v>16300</v>
      </c>
      <c r="G24" s="7">
        <v>10979</v>
      </c>
      <c r="H24" s="63">
        <f t="shared" si="0"/>
        <v>67.3558282208589</v>
      </c>
      <c r="I24" s="34"/>
    </row>
    <row r="25" spans="1:9" ht="30">
      <c r="A25" s="38" t="s">
        <v>58</v>
      </c>
      <c r="B25" s="24">
        <v>230</v>
      </c>
      <c r="C25" s="7">
        <v>187</v>
      </c>
      <c r="D25" s="46">
        <v>305</v>
      </c>
      <c r="E25" s="7">
        <v>305</v>
      </c>
      <c r="F25" s="24">
        <v>305</v>
      </c>
      <c r="G25" s="7">
        <v>187</v>
      </c>
      <c r="H25" s="63">
        <f t="shared" si="0"/>
        <v>61.31147540983607</v>
      </c>
      <c r="I25" s="34"/>
    </row>
    <row r="26" spans="1:9" ht="28.5">
      <c r="A26" s="39" t="s">
        <v>24</v>
      </c>
      <c r="B26" s="25">
        <f aca="true" t="shared" si="2" ref="B26:G26">B27+B28+B29</f>
        <v>29752</v>
      </c>
      <c r="C26" s="25">
        <f t="shared" si="2"/>
        <v>15726</v>
      </c>
      <c r="D26" s="12">
        <f t="shared" si="2"/>
        <v>36666</v>
      </c>
      <c r="E26" s="25">
        <f t="shared" si="2"/>
        <v>29882</v>
      </c>
      <c r="F26" s="25">
        <f t="shared" si="2"/>
        <v>37541</v>
      </c>
      <c r="G26" s="25">
        <f t="shared" si="2"/>
        <v>19757</v>
      </c>
      <c r="H26" s="63">
        <f t="shared" si="0"/>
        <v>52.6277936123172</v>
      </c>
      <c r="I26" s="34"/>
    </row>
    <row r="27" spans="1:9" ht="15">
      <c r="A27" s="38" t="s">
        <v>25</v>
      </c>
      <c r="B27" s="24">
        <v>2742</v>
      </c>
      <c r="C27" s="7">
        <v>0</v>
      </c>
      <c r="D27" s="46">
        <v>2891</v>
      </c>
      <c r="E27" s="7">
        <v>1733</v>
      </c>
      <c r="F27" s="24">
        <v>370</v>
      </c>
      <c r="G27" s="7">
        <v>370</v>
      </c>
      <c r="H27" s="63">
        <v>0</v>
      </c>
      <c r="I27" s="34"/>
    </row>
    <row r="28" spans="1:9" ht="15">
      <c r="A28" s="38" t="s">
        <v>26</v>
      </c>
      <c r="B28" s="24">
        <v>1229</v>
      </c>
      <c r="C28" s="7">
        <v>1229</v>
      </c>
      <c r="D28" s="46">
        <v>1229</v>
      </c>
      <c r="E28" s="7">
        <v>1229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25781</v>
      </c>
      <c r="C29" s="7">
        <v>14497</v>
      </c>
      <c r="D29" s="46">
        <v>32546</v>
      </c>
      <c r="E29" s="7">
        <v>26920</v>
      </c>
      <c r="F29" s="24">
        <v>37171</v>
      </c>
      <c r="G29" s="7">
        <v>19387</v>
      </c>
      <c r="H29" s="63">
        <f aca="true" t="shared" si="3" ref="H29:H47">G29/F29*100</f>
        <v>52.15625084070915</v>
      </c>
      <c r="I29" s="34"/>
    </row>
    <row r="30" spans="1:9" ht="28.5">
      <c r="A30" s="39" t="s">
        <v>51</v>
      </c>
      <c r="B30" s="27">
        <v>750</v>
      </c>
      <c r="C30" s="27">
        <v>0</v>
      </c>
      <c r="D30" s="13">
        <f>D31</f>
        <v>0</v>
      </c>
      <c r="E30" s="27">
        <v>0</v>
      </c>
      <c r="F30" s="27">
        <f>F31</f>
        <v>660</v>
      </c>
      <c r="G30" s="27">
        <f>G31</f>
        <v>196</v>
      </c>
      <c r="H30" s="63">
        <f t="shared" si="3"/>
        <v>29.6969696969697</v>
      </c>
      <c r="I30" s="34"/>
    </row>
    <row r="31" spans="1:9" ht="15">
      <c r="A31" s="53" t="s">
        <v>61</v>
      </c>
      <c r="B31" s="24">
        <v>750</v>
      </c>
      <c r="C31" s="7">
        <v>0</v>
      </c>
      <c r="D31" s="46">
        <v>0</v>
      </c>
      <c r="E31" s="7">
        <v>0</v>
      </c>
      <c r="F31" s="24">
        <v>660</v>
      </c>
      <c r="G31" s="7">
        <v>196</v>
      </c>
      <c r="H31" s="63">
        <f t="shared" si="3"/>
        <v>29.6969696969697</v>
      </c>
      <c r="I31" s="34"/>
    </row>
    <row r="32" spans="1:9" ht="14.25">
      <c r="A32" s="39" t="s">
        <v>48</v>
      </c>
      <c r="B32" s="25">
        <f aca="true" t="shared" si="4" ref="B32:G32">B33+B34+B35+B36+B37</f>
        <v>372443</v>
      </c>
      <c r="C32" s="25">
        <f t="shared" si="4"/>
        <v>241700</v>
      </c>
      <c r="D32" s="12">
        <f t="shared" si="4"/>
        <v>384407</v>
      </c>
      <c r="E32" s="25">
        <f t="shared" si="4"/>
        <v>374428</v>
      </c>
      <c r="F32" s="25">
        <f t="shared" si="4"/>
        <v>394304</v>
      </c>
      <c r="G32" s="25">
        <f t="shared" si="4"/>
        <v>237481</v>
      </c>
      <c r="H32" s="63">
        <f t="shared" si="3"/>
        <v>60.22789522804739</v>
      </c>
      <c r="I32" s="34"/>
    </row>
    <row r="33" spans="1:9" ht="15">
      <c r="A33" s="38" t="s">
        <v>28</v>
      </c>
      <c r="B33" s="24">
        <v>61596</v>
      </c>
      <c r="C33" s="7">
        <v>41718</v>
      </c>
      <c r="D33" s="46">
        <v>66163</v>
      </c>
      <c r="E33" s="7">
        <v>63327</v>
      </c>
      <c r="F33" s="24">
        <v>69806</v>
      </c>
      <c r="G33" s="7">
        <v>41620</v>
      </c>
      <c r="H33" s="63">
        <f t="shared" si="3"/>
        <v>59.622382030197976</v>
      </c>
      <c r="I33" s="34"/>
    </row>
    <row r="34" spans="1:9" ht="15">
      <c r="A34" s="38" t="s">
        <v>29</v>
      </c>
      <c r="B34" s="24">
        <v>291490</v>
      </c>
      <c r="C34" s="7">
        <v>187495</v>
      </c>
      <c r="D34" s="46">
        <v>297163</v>
      </c>
      <c r="E34" s="7">
        <v>290351</v>
      </c>
      <c r="F34" s="24">
        <v>303602</v>
      </c>
      <c r="G34" s="7">
        <v>181680</v>
      </c>
      <c r="H34" s="63">
        <f t="shared" si="3"/>
        <v>59.84150302040171</v>
      </c>
      <c r="I34" s="34"/>
    </row>
    <row r="35" spans="1:9" ht="15.75">
      <c r="A35" s="61" t="s">
        <v>57</v>
      </c>
      <c r="B35" s="24">
        <v>265</v>
      </c>
      <c r="C35" s="7">
        <v>94</v>
      </c>
      <c r="D35" s="46">
        <v>265</v>
      </c>
      <c r="E35" s="7">
        <v>139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6490</v>
      </c>
      <c r="C36" s="7">
        <v>5021</v>
      </c>
      <c r="D36" s="46">
        <v>6547</v>
      </c>
      <c r="E36" s="7">
        <v>6452</v>
      </c>
      <c r="F36" s="24">
        <v>6500</v>
      </c>
      <c r="G36" s="7">
        <v>5535</v>
      </c>
      <c r="H36" s="63">
        <f t="shared" si="3"/>
        <v>85.15384615384616</v>
      </c>
      <c r="I36" s="34"/>
    </row>
    <row r="37" spans="1:9" ht="30">
      <c r="A37" s="38" t="s">
        <v>31</v>
      </c>
      <c r="B37" s="24">
        <v>12602</v>
      </c>
      <c r="C37" s="7">
        <v>7372</v>
      </c>
      <c r="D37" s="46">
        <v>14269</v>
      </c>
      <c r="E37" s="7">
        <v>14159</v>
      </c>
      <c r="F37" s="24">
        <v>14396</v>
      </c>
      <c r="G37" s="7">
        <v>8646</v>
      </c>
      <c r="H37" s="63">
        <f t="shared" si="3"/>
        <v>60.058349541539314</v>
      </c>
      <c r="I37" s="34"/>
    </row>
    <row r="38" spans="1:9" ht="33" customHeight="1">
      <c r="A38" s="39" t="s">
        <v>49</v>
      </c>
      <c r="B38" s="25">
        <f aca="true" t="shared" si="5" ref="B38:G38">B39+B40+B41</f>
        <v>50234</v>
      </c>
      <c r="C38" s="25">
        <f t="shared" si="5"/>
        <v>31486</v>
      </c>
      <c r="D38" s="12">
        <f t="shared" si="5"/>
        <v>50018</v>
      </c>
      <c r="E38" s="25">
        <f t="shared" si="5"/>
        <v>49867</v>
      </c>
      <c r="F38" s="25">
        <f t="shared" si="5"/>
        <v>57435</v>
      </c>
      <c r="G38" s="25">
        <f t="shared" si="5"/>
        <v>34853</v>
      </c>
      <c r="H38" s="63">
        <f t="shared" si="3"/>
        <v>60.68251066422913</v>
      </c>
      <c r="I38" s="34"/>
    </row>
    <row r="39" spans="1:9" ht="15">
      <c r="A39" s="38" t="s">
        <v>32</v>
      </c>
      <c r="B39" s="24">
        <v>46997</v>
      </c>
      <c r="C39" s="7">
        <v>29246</v>
      </c>
      <c r="D39" s="46">
        <v>46807</v>
      </c>
      <c r="E39" s="7">
        <v>46721</v>
      </c>
      <c r="F39" s="24">
        <v>54636</v>
      </c>
      <c r="G39" s="7">
        <v>33235</v>
      </c>
      <c r="H39" s="63">
        <f t="shared" si="3"/>
        <v>60.82985577275056</v>
      </c>
      <c r="I39" s="34"/>
    </row>
    <row r="40" spans="1:9" ht="15">
      <c r="A40" s="38" t="s">
        <v>33</v>
      </c>
      <c r="B40" s="24">
        <v>1986</v>
      </c>
      <c r="C40" s="7">
        <v>1471</v>
      </c>
      <c r="D40" s="46">
        <v>2039</v>
      </c>
      <c r="E40" s="7">
        <v>1999</v>
      </c>
      <c r="F40" s="24">
        <v>1542</v>
      </c>
      <c r="G40" s="7">
        <v>870</v>
      </c>
      <c r="H40" s="63">
        <f t="shared" si="3"/>
        <v>56.42023346303502</v>
      </c>
      <c r="I40" s="34"/>
    </row>
    <row r="41" spans="1:9" ht="30">
      <c r="A41" s="38" t="s">
        <v>53</v>
      </c>
      <c r="B41" s="24">
        <v>1251</v>
      </c>
      <c r="C41" s="46">
        <v>769</v>
      </c>
      <c r="D41" s="46">
        <v>1172</v>
      </c>
      <c r="E41" s="46">
        <v>1147</v>
      </c>
      <c r="F41" s="24">
        <v>1257</v>
      </c>
      <c r="G41" s="46">
        <v>748</v>
      </c>
      <c r="H41" s="63">
        <f t="shared" si="3"/>
        <v>59.506762132060466</v>
      </c>
      <c r="I41" s="34"/>
    </row>
    <row r="42" spans="1:9" ht="19.5" customHeight="1">
      <c r="A42" s="39" t="s">
        <v>65</v>
      </c>
      <c r="B42" s="25">
        <v>239</v>
      </c>
      <c r="C42" s="25">
        <v>139</v>
      </c>
      <c r="D42" s="12">
        <f>D43</f>
        <v>239</v>
      </c>
      <c r="E42" s="25">
        <f>E43</f>
        <v>239</v>
      </c>
      <c r="F42" s="25">
        <f>F43</f>
        <v>250</v>
      </c>
      <c r="G42" s="25">
        <f>G43</f>
        <v>120</v>
      </c>
      <c r="H42" s="63">
        <f t="shared" si="3"/>
        <v>48</v>
      </c>
      <c r="I42" s="34"/>
    </row>
    <row r="43" spans="1:9" ht="30.75" customHeight="1">
      <c r="A43" s="38" t="s">
        <v>66</v>
      </c>
      <c r="B43" s="24">
        <v>238</v>
      </c>
      <c r="C43" s="7">
        <v>139</v>
      </c>
      <c r="D43" s="46">
        <v>239</v>
      </c>
      <c r="E43" s="7">
        <v>239</v>
      </c>
      <c r="F43" s="24">
        <v>250</v>
      </c>
      <c r="G43" s="7">
        <v>120</v>
      </c>
      <c r="H43" s="63">
        <f t="shared" si="3"/>
        <v>48</v>
      </c>
      <c r="I43" s="34"/>
    </row>
    <row r="44" spans="1:9" ht="14.25">
      <c r="A44" s="39" t="s">
        <v>50</v>
      </c>
      <c r="B44" s="25">
        <v>86968</v>
      </c>
      <c r="C44" s="25">
        <v>28107</v>
      </c>
      <c r="D44" s="12">
        <f>D45+D46+D47</f>
        <v>86549</v>
      </c>
      <c r="E44" s="25">
        <f>E45+E46+E47</f>
        <v>86541</v>
      </c>
      <c r="F44" s="25">
        <f>F45+F46+F47</f>
        <v>48477</v>
      </c>
      <c r="G44" s="25">
        <f>G45+G46+G47</f>
        <v>45229</v>
      </c>
      <c r="H44" s="63">
        <f t="shared" si="3"/>
        <v>93.29991542380924</v>
      </c>
      <c r="I44" s="34"/>
    </row>
    <row r="45" spans="1:9" ht="15">
      <c r="A45" s="38" t="s">
        <v>45</v>
      </c>
      <c r="B45" s="49">
        <v>317</v>
      </c>
      <c r="C45" s="51">
        <v>249</v>
      </c>
      <c r="D45" s="20">
        <v>249</v>
      </c>
      <c r="E45" s="51">
        <v>249</v>
      </c>
      <c r="F45" s="49">
        <v>674</v>
      </c>
      <c r="G45" s="51">
        <v>0</v>
      </c>
      <c r="H45" s="63">
        <f t="shared" si="3"/>
        <v>0</v>
      </c>
      <c r="I45" s="34"/>
    </row>
    <row r="46" spans="1:9" ht="15">
      <c r="A46" s="38" t="s">
        <v>34</v>
      </c>
      <c r="B46" s="24">
        <v>7305</v>
      </c>
      <c r="C46" s="7">
        <v>4054</v>
      </c>
      <c r="D46" s="46">
        <v>6953</v>
      </c>
      <c r="E46" s="7">
        <v>6945</v>
      </c>
      <c r="F46" s="24">
        <v>7434</v>
      </c>
      <c r="G46" s="7">
        <v>4860</v>
      </c>
      <c r="H46" s="63">
        <f t="shared" si="3"/>
        <v>65.37530266343826</v>
      </c>
      <c r="I46" s="34"/>
    </row>
    <row r="47" spans="1:9" ht="15">
      <c r="A47" s="40" t="s">
        <v>35</v>
      </c>
      <c r="B47" s="43">
        <v>79346</v>
      </c>
      <c r="C47" s="41">
        <v>23804</v>
      </c>
      <c r="D47" s="65">
        <v>79347</v>
      </c>
      <c r="E47" s="41">
        <v>79347</v>
      </c>
      <c r="F47" s="43">
        <v>40369</v>
      </c>
      <c r="G47" s="41">
        <v>40369</v>
      </c>
      <c r="H47" s="63">
        <f t="shared" si="3"/>
        <v>100</v>
      </c>
      <c r="I47" s="34"/>
    </row>
    <row r="48" spans="1:9" ht="28.5">
      <c r="A48" s="62" t="s">
        <v>64</v>
      </c>
      <c r="B48" s="29">
        <v>9227</v>
      </c>
      <c r="C48" s="29">
        <v>6585</v>
      </c>
      <c r="D48" s="66">
        <f>D49</f>
        <v>9551</v>
      </c>
      <c r="E48" s="29">
        <f>E49</f>
        <v>9550</v>
      </c>
      <c r="F48" s="29">
        <f>F49</f>
        <v>8003</v>
      </c>
      <c r="G48" s="29">
        <f>G49</f>
        <v>5621</v>
      </c>
      <c r="H48" s="63">
        <f>G48/F48*100</f>
        <v>70.2361614394602</v>
      </c>
      <c r="I48" s="34"/>
    </row>
    <row r="49" spans="1:9" ht="15.75" thickBot="1">
      <c r="A49" s="40" t="s">
        <v>54</v>
      </c>
      <c r="B49" s="43">
        <v>9227</v>
      </c>
      <c r="C49" s="41">
        <v>6585</v>
      </c>
      <c r="D49" s="65">
        <v>9551</v>
      </c>
      <c r="E49" s="41">
        <v>9550</v>
      </c>
      <c r="F49" s="43">
        <v>8003</v>
      </c>
      <c r="G49" s="41">
        <v>5621</v>
      </c>
      <c r="H49" s="63">
        <f>G49/F49*100</f>
        <v>70.2361614394602</v>
      </c>
      <c r="I49" s="34"/>
    </row>
    <row r="50" spans="1:9" ht="15.75" thickBot="1" thickTop="1">
      <c r="A50" s="42" t="s">
        <v>38</v>
      </c>
      <c r="B50" s="44">
        <f>B48+B44+B42+B38+B32+B30+B26+B21+B17+B16+B7</f>
        <v>634304</v>
      </c>
      <c r="C50" s="44">
        <f>C48+C44+C42+C38+C32+C30+C26+C21+C17+C16+C7</f>
        <v>379887</v>
      </c>
      <c r="D50" s="44">
        <f>D7+D16+D17+D21+D26+D30+D32+D38+D42+D44+D48</f>
        <v>666710</v>
      </c>
      <c r="E50" s="44">
        <f>E7+E16+E17+E21+E26+E30+E32+E38+E42+E44+E48</f>
        <v>648311</v>
      </c>
      <c r="F50" s="44">
        <f>F48+F44+F42+F38+F32+F30+F26+F21+F17+F16+F7</f>
        <v>633029</v>
      </c>
      <c r="G50" s="44">
        <f>G48+G44+G42+G38+G32+G30+G26+G21+G17+G16+G7</f>
        <v>406781</v>
      </c>
      <c r="H50" s="63">
        <f>G50/F50*100</f>
        <v>64.2594573076431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3">
      <selection activeCell="F16" sqref="F16:F21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137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88</v>
      </c>
      <c r="C6" s="60" t="s">
        <v>138</v>
      </c>
      <c r="D6" s="47" t="s">
        <v>100</v>
      </c>
      <c r="E6" s="48" t="s">
        <v>101</v>
      </c>
      <c r="F6" s="54" t="s">
        <v>139</v>
      </c>
      <c r="G6" s="56" t="s">
        <v>140</v>
      </c>
      <c r="H6" s="9" t="s">
        <v>0</v>
      </c>
    </row>
    <row r="7" spans="1:8" ht="16.5" thickTop="1">
      <c r="A7" s="14" t="s">
        <v>1</v>
      </c>
      <c r="B7" s="22">
        <f>B8+B9+B10+B11+B12+B13</f>
        <v>143544</v>
      </c>
      <c r="C7" s="22">
        <f>C8+C9+C10+C11+C12+C13+C14</f>
        <v>104030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149829</v>
      </c>
      <c r="G7" s="22">
        <f>G8+G9+G10+G11+G12+G13+G14</f>
        <v>112767</v>
      </c>
      <c r="H7" s="23">
        <f aca="true" t="shared" si="0" ref="H7:H13">ROUND(G7/F7*100,1)</f>
        <v>75.3</v>
      </c>
    </row>
    <row r="8" spans="1:8" ht="31.5">
      <c r="A8" s="15" t="s">
        <v>2</v>
      </c>
      <c r="B8" s="57">
        <v>105800</v>
      </c>
      <c r="C8" s="58">
        <v>78313</v>
      </c>
      <c r="D8" s="64">
        <v>117063</v>
      </c>
      <c r="E8" s="58">
        <v>114660</v>
      </c>
      <c r="F8" s="57">
        <v>115000</v>
      </c>
      <c r="G8" s="58">
        <v>82142</v>
      </c>
      <c r="H8" s="26">
        <f t="shared" si="0"/>
        <v>71.4</v>
      </c>
    </row>
    <row r="9" spans="1:8" ht="15.75">
      <c r="A9" s="15" t="s">
        <v>69</v>
      </c>
      <c r="B9" s="57">
        <v>20400</v>
      </c>
      <c r="C9" s="58">
        <v>12750</v>
      </c>
      <c r="D9" s="64">
        <v>20400</v>
      </c>
      <c r="E9" s="58">
        <v>17032</v>
      </c>
      <c r="F9" s="57">
        <v>16000</v>
      </c>
      <c r="G9" s="58">
        <v>13490</v>
      </c>
      <c r="H9" s="26">
        <f t="shared" si="0"/>
        <v>84.3</v>
      </c>
    </row>
    <row r="10" spans="1:8" ht="31.5">
      <c r="A10" s="15" t="s">
        <v>3</v>
      </c>
      <c r="B10" s="57">
        <v>4707</v>
      </c>
      <c r="C10" s="58">
        <v>3553</v>
      </c>
      <c r="D10" s="64">
        <v>5234</v>
      </c>
      <c r="E10" s="58">
        <v>5234</v>
      </c>
      <c r="F10" s="57">
        <v>4834</v>
      </c>
      <c r="G10" s="58">
        <v>3854</v>
      </c>
      <c r="H10" s="26">
        <f t="shared" si="0"/>
        <v>79.7</v>
      </c>
    </row>
    <row r="11" spans="1:8" ht="31.5">
      <c r="A11" s="15" t="s">
        <v>4</v>
      </c>
      <c r="B11" s="57">
        <v>2280</v>
      </c>
      <c r="C11" s="58">
        <v>1175</v>
      </c>
      <c r="D11" s="64">
        <v>2573</v>
      </c>
      <c r="E11" s="58">
        <v>2574</v>
      </c>
      <c r="F11" s="57">
        <v>2413</v>
      </c>
      <c r="G11" s="58">
        <v>2036</v>
      </c>
      <c r="H11" s="26">
        <f t="shared" si="0"/>
        <v>84.4</v>
      </c>
    </row>
    <row r="12" spans="1:8" ht="15.75">
      <c r="A12" s="15" t="s">
        <v>5</v>
      </c>
      <c r="B12" s="57">
        <v>9300</v>
      </c>
      <c r="C12" s="58">
        <v>7474</v>
      </c>
      <c r="D12" s="64">
        <v>10511</v>
      </c>
      <c r="E12" s="58">
        <v>10535</v>
      </c>
      <c r="F12" s="57">
        <v>10562</v>
      </c>
      <c r="G12" s="58">
        <v>10860</v>
      </c>
      <c r="H12" s="26">
        <f t="shared" si="0"/>
        <v>102.8</v>
      </c>
    </row>
    <row r="13" spans="1:8" ht="15.75">
      <c r="A13" s="15" t="s">
        <v>6</v>
      </c>
      <c r="B13" s="57">
        <v>1057</v>
      </c>
      <c r="C13" s="58">
        <v>781</v>
      </c>
      <c r="D13" s="64">
        <v>1050</v>
      </c>
      <c r="E13" s="58">
        <v>1050</v>
      </c>
      <c r="F13" s="57">
        <v>1020</v>
      </c>
      <c r="G13" s="58">
        <v>497</v>
      </c>
      <c r="H13" s="26">
        <f t="shared" si="0"/>
        <v>48.7</v>
      </c>
    </row>
    <row r="14" spans="1:8" ht="47.25">
      <c r="A14" s="15" t="s">
        <v>7</v>
      </c>
      <c r="B14" s="24">
        <v>0</v>
      </c>
      <c r="C14" s="7">
        <v>-16</v>
      </c>
      <c r="D14" s="46">
        <v>0</v>
      </c>
      <c r="E14" s="7">
        <v>-15</v>
      </c>
      <c r="F14" s="24">
        <v>0</v>
      </c>
      <c r="G14" s="7">
        <v>-112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10555</v>
      </c>
      <c r="C15" s="25">
        <f t="shared" si="1"/>
        <v>6510</v>
      </c>
      <c r="D15" s="12">
        <f t="shared" si="1"/>
        <v>10858</v>
      </c>
      <c r="E15" s="25">
        <f t="shared" si="1"/>
        <v>9803</v>
      </c>
      <c r="F15" s="25">
        <f t="shared" si="1"/>
        <v>7981</v>
      </c>
      <c r="G15" s="25">
        <f t="shared" si="1"/>
        <v>8834</v>
      </c>
      <c r="H15" s="26">
        <f aca="true" t="shared" si="2" ref="H15:H23">ROUND(G15/F15*100,1)</f>
        <v>110.7</v>
      </c>
    </row>
    <row r="16" spans="1:8" ht="47.25" customHeight="1">
      <c r="A16" s="17" t="s">
        <v>10</v>
      </c>
      <c r="B16" s="24">
        <v>1924</v>
      </c>
      <c r="C16" s="7">
        <v>1174</v>
      </c>
      <c r="D16" s="46">
        <v>1995</v>
      </c>
      <c r="E16" s="7">
        <v>1927</v>
      </c>
      <c r="F16" s="24">
        <v>2209</v>
      </c>
      <c r="G16" s="7">
        <v>1863</v>
      </c>
      <c r="H16" s="26">
        <f t="shared" si="2"/>
        <v>84.3</v>
      </c>
    </row>
    <row r="17" spans="1:8" ht="48" customHeight="1">
      <c r="A17" s="15" t="s">
        <v>11</v>
      </c>
      <c r="B17" s="57">
        <v>750</v>
      </c>
      <c r="C17" s="58">
        <v>425</v>
      </c>
      <c r="D17" s="64">
        <v>1013</v>
      </c>
      <c r="E17" s="58">
        <v>1013</v>
      </c>
      <c r="F17" s="57">
        <v>660</v>
      </c>
      <c r="G17" s="58">
        <v>458</v>
      </c>
      <c r="H17" s="26">
        <f t="shared" si="2"/>
        <v>69.4</v>
      </c>
    </row>
    <row r="18" spans="1:8" ht="47.25">
      <c r="A18" s="15" t="s">
        <v>44</v>
      </c>
      <c r="B18" s="57">
        <v>226</v>
      </c>
      <c r="C18" s="58">
        <v>1165</v>
      </c>
      <c r="D18" s="64">
        <v>1209</v>
      </c>
      <c r="E18" s="58">
        <v>1210</v>
      </c>
      <c r="F18" s="57">
        <v>291</v>
      </c>
      <c r="G18" s="58">
        <v>296</v>
      </c>
      <c r="H18" s="26">
        <f t="shared" si="2"/>
        <v>101.7</v>
      </c>
    </row>
    <row r="19" spans="1:8" ht="15.75">
      <c r="A19" s="15" t="s">
        <v>12</v>
      </c>
      <c r="B19" s="57">
        <v>1000</v>
      </c>
      <c r="C19" s="58">
        <v>685</v>
      </c>
      <c r="D19" s="64">
        <v>1041</v>
      </c>
      <c r="E19" s="58">
        <v>1041</v>
      </c>
      <c r="F19" s="57">
        <v>1000</v>
      </c>
      <c r="G19" s="58">
        <v>861</v>
      </c>
      <c r="H19" s="26">
        <f t="shared" si="2"/>
        <v>86.1</v>
      </c>
    </row>
    <row r="20" spans="1:8" ht="63">
      <c r="A20" s="15" t="s">
        <v>62</v>
      </c>
      <c r="B20" s="57">
        <v>4075</v>
      </c>
      <c r="C20" s="58">
        <v>682</v>
      </c>
      <c r="D20" s="64">
        <v>1978</v>
      </c>
      <c r="E20" s="58">
        <v>973</v>
      </c>
      <c r="F20" s="57">
        <v>0</v>
      </c>
      <c r="G20" s="58">
        <v>1478</v>
      </c>
      <c r="H20" s="26">
        <v>0</v>
      </c>
    </row>
    <row r="21" spans="1:8" ht="31.5">
      <c r="A21" s="15" t="s">
        <v>13</v>
      </c>
      <c r="B21" s="24">
        <v>2580</v>
      </c>
      <c r="C21" s="7">
        <v>2379</v>
      </c>
      <c r="D21" s="46">
        <v>3622</v>
      </c>
      <c r="E21" s="7">
        <v>3639</v>
      </c>
      <c r="F21" s="24">
        <v>3821</v>
      </c>
      <c r="G21" s="7">
        <v>3878</v>
      </c>
      <c r="H21" s="26">
        <f t="shared" si="2"/>
        <v>101.5</v>
      </c>
    </row>
    <row r="22" spans="1:8" ht="31.5">
      <c r="A22" s="16" t="s">
        <v>14</v>
      </c>
      <c r="B22" s="32">
        <f aca="true" t="shared" si="3" ref="B22:G22">B15+B7</f>
        <v>154099</v>
      </c>
      <c r="C22" s="32">
        <f t="shared" si="3"/>
        <v>110540</v>
      </c>
      <c r="D22" s="21">
        <f t="shared" si="3"/>
        <v>167689</v>
      </c>
      <c r="E22" s="32">
        <f t="shared" si="3"/>
        <v>160873</v>
      </c>
      <c r="F22" s="32">
        <f t="shared" si="3"/>
        <v>157810</v>
      </c>
      <c r="G22" s="32">
        <f t="shared" si="3"/>
        <v>121601</v>
      </c>
      <c r="H22" s="26">
        <f t="shared" si="2"/>
        <v>77.1</v>
      </c>
    </row>
    <row r="23" spans="1:8" ht="31.5">
      <c r="A23" s="18" t="s">
        <v>55</v>
      </c>
      <c r="B23" s="29">
        <v>469973</v>
      </c>
      <c r="C23" s="52">
        <v>363189</v>
      </c>
      <c r="D23" s="66">
        <v>493246</v>
      </c>
      <c r="E23" s="52">
        <v>493246</v>
      </c>
      <c r="F23" s="29">
        <v>464946</v>
      </c>
      <c r="G23" s="52">
        <v>428841</v>
      </c>
      <c r="H23" s="33">
        <f t="shared" si="2"/>
        <v>92.2</v>
      </c>
    </row>
    <row r="24" spans="1:8" ht="48" thickBot="1">
      <c r="A24" s="16" t="s">
        <v>164</v>
      </c>
      <c r="B24" s="27">
        <v>0</v>
      </c>
      <c r="C24" s="8">
        <v>-290</v>
      </c>
      <c r="D24" s="13">
        <v>-1290</v>
      </c>
      <c r="E24" s="8">
        <v>-1290</v>
      </c>
      <c r="F24" s="27">
        <v>0</v>
      </c>
      <c r="G24" s="8">
        <v>-2749</v>
      </c>
      <c r="H24" s="28" t="s">
        <v>8</v>
      </c>
    </row>
    <row r="25" spans="1:8" ht="28.5" customHeight="1" thickBot="1" thickTop="1">
      <c r="A25" s="6" t="s">
        <v>15</v>
      </c>
      <c r="B25" s="30">
        <f aca="true" t="shared" si="4" ref="B25:G25">B22+B23+B24</f>
        <v>624072</v>
      </c>
      <c r="C25" s="30">
        <f t="shared" si="4"/>
        <v>473439</v>
      </c>
      <c r="D25" s="68">
        <f t="shared" si="4"/>
        <v>659645</v>
      </c>
      <c r="E25" s="30">
        <f t="shared" si="4"/>
        <v>652829</v>
      </c>
      <c r="F25" s="30">
        <f t="shared" si="4"/>
        <v>622756</v>
      </c>
      <c r="G25" s="30">
        <f t="shared" si="4"/>
        <v>547693</v>
      </c>
      <c r="H25" s="19">
        <f>ROUND(G25/F25*100,1)</f>
        <v>87.9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76" t="s">
        <v>42</v>
      </c>
      <c r="G28" s="76"/>
      <c r="H28" s="76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5">
      <selection activeCell="A19" sqref="A19:E1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137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89</v>
      </c>
      <c r="C6" s="55" t="s">
        <v>90</v>
      </c>
      <c r="D6" s="10" t="s">
        <v>100</v>
      </c>
      <c r="E6" s="31" t="s">
        <v>101</v>
      </c>
      <c r="F6" s="54" t="s">
        <v>141</v>
      </c>
      <c r="G6" s="56" t="s">
        <v>142</v>
      </c>
      <c r="H6" s="9" t="s">
        <v>0</v>
      </c>
      <c r="I6" s="34"/>
    </row>
    <row r="7" spans="1:9" ht="29.25" thickTop="1">
      <c r="A7" s="36" t="s">
        <v>18</v>
      </c>
      <c r="B7" s="50">
        <f>B8+B9+B10+B12+B15</f>
        <v>62708</v>
      </c>
      <c r="C7" s="50">
        <f>C8+C9+C10+C12+C15</f>
        <v>51261</v>
      </c>
      <c r="D7" s="69">
        <f>D8+D9+D10+D11+D12+D15</f>
        <v>74892</v>
      </c>
      <c r="E7" s="69">
        <f>E8+E9+E10+E11+E12+E15</f>
        <v>73818</v>
      </c>
      <c r="F7" s="50">
        <f>F8+F9+F10+F12+F15+F14</f>
        <v>65210</v>
      </c>
      <c r="G7" s="50">
        <f>G8+G9+G10+G12+G15+G14</f>
        <v>54558</v>
      </c>
      <c r="H7" s="63">
        <f>G7/F7*100</f>
        <v>83.6650820426315</v>
      </c>
      <c r="I7" s="34"/>
    </row>
    <row r="8" spans="1:9" ht="15">
      <c r="A8" s="37" t="s">
        <v>39</v>
      </c>
      <c r="B8" s="24">
        <v>10604</v>
      </c>
      <c r="C8" s="7">
        <v>8547</v>
      </c>
      <c r="D8" s="46">
        <v>13083</v>
      </c>
      <c r="E8" s="7">
        <v>13080</v>
      </c>
      <c r="F8" s="24">
        <v>9930</v>
      </c>
      <c r="G8" s="7">
        <v>6760</v>
      </c>
      <c r="H8" s="63">
        <f>G8/F8*100</f>
        <v>68.07653575025176</v>
      </c>
      <c r="I8" s="34"/>
    </row>
    <row r="9" spans="1:9" ht="15">
      <c r="A9" s="38" t="s">
        <v>19</v>
      </c>
      <c r="B9" s="24">
        <v>8229</v>
      </c>
      <c r="C9" s="7">
        <v>7268</v>
      </c>
      <c r="D9" s="46">
        <v>10290</v>
      </c>
      <c r="E9" s="7">
        <v>10160</v>
      </c>
      <c r="F9" s="24">
        <v>8320</v>
      </c>
      <c r="G9" s="7">
        <v>7294</v>
      </c>
      <c r="H9" s="63">
        <f>G9/F9*100</f>
        <v>87.66826923076924</v>
      </c>
      <c r="I9" s="34"/>
    </row>
    <row r="10" spans="1:9" ht="15">
      <c r="A10" s="38" t="s">
        <v>20</v>
      </c>
      <c r="B10" s="24">
        <v>26891</v>
      </c>
      <c r="C10" s="7">
        <v>22224</v>
      </c>
      <c r="D10" s="46">
        <v>32590</v>
      </c>
      <c r="E10" s="7">
        <v>31856</v>
      </c>
      <c r="F10" s="24">
        <v>28098</v>
      </c>
      <c r="G10" s="7">
        <v>24862</v>
      </c>
      <c r="H10" s="63">
        <f>G10/F10*100</f>
        <v>88.4831660616414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4844</v>
      </c>
      <c r="C12" s="7">
        <v>4458</v>
      </c>
      <c r="D12" s="46">
        <v>6339</v>
      </c>
      <c r="E12" s="7">
        <v>6300</v>
      </c>
      <c r="F12" s="24">
        <v>4892</v>
      </c>
      <c r="G12" s="7">
        <v>4462</v>
      </c>
      <c r="H12" s="63">
        <f>G12/F12*100</f>
        <v>91.21013900245299</v>
      </c>
      <c r="I12" s="34"/>
    </row>
    <row r="13" spans="1:9" ht="15">
      <c r="A13" s="38" t="s">
        <v>60</v>
      </c>
      <c r="B13" s="24">
        <v>0</v>
      </c>
      <c r="C13" s="7">
        <v>0</v>
      </c>
      <c r="D13" s="46">
        <v>0</v>
      </c>
      <c r="E13" s="7">
        <v>0</v>
      </c>
      <c r="F13" s="24">
        <v>0</v>
      </c>
      <c r="G13" s="7">
        <v>0</v>
      </c>
      <c r="H13" s="63">
        <v>0</v>
      </c>
      <c r="I13" s="34"/>
    </row>
    <row r="14" spans="1:9" ht="30">
      <c r="A14" s="38" t="s">
        <v>161</v>
      </c>
      <c r="B14" s="24">
        <v>0</v>
      </c>
      <c r="C14" s="7">
        <v>0</v>
      </c>
      <c r="D14" s="46">
        <v>0</v>
      </c>
      <c r="E14" s="7">
        <v>0</v>
      </c>
      <c r="F14" s="24">
        <v>917</v>
      </c>
      <c r="G14" s="7">
        <v>917</v>
      </c>
      <c r="H14" s="63">
        <f>G14/F14*100</f>
        <v>100</v>
      </c>
      <c r="I14" s="34"/>
    </row>
    <row r="15" spans="1:9" ht="30">
      <c r="A15" s="38" t="s">
        <v>21</v>
      </c>
      <c r="B15" s="24">
        <v>12140</v>
      </c>
      <c r="C15" s="7">
        <v>8764</v>
      </c>
      <c r="D15" s="46">
        <v>12587</v>
      </c>
      <c r="E15" s="7">
        <v>12419</v>
      </c>
      <c r="F15" s="24">
        <v>13053</v>
      </c>
      <c r="G15" s="7">
        <v>10263</v>
      </c>
      <c r="H15" s="63">
        <f>G15/F15*100</f>
        <v>78.62560330958401</v>
      </c>
      <c r="I15" s="34"/>
    </row>
    <row r="16" spans="1:9" ht="14.25">
      <c r="A16" s="39" t="s">
        <v>22</v>
      </c>
      <c r="B16" s="27">
        <v>1430</v>
      </c>
      <c r="C16" s="8">
        <v>988</v>
      </c>
      <c r="D16" s="13">
        <v>1430</v>
      </c>
      <c r="E16" s="8">
        <v>1430</v>
      </c>
      <c r="F16" s="27">
        <v>1401</v>
      </c>
      <c r="G16" s="8">
        <v>894</v>
      </c>
      <c r="H16" s="63">
        <f>G16/F16*100</f>
        <v>63.811563169164884</v>
      </c>
      <c r="I16" s="34"/>
    </row>
    <row r="17" spans="1:9" ht="46.5" customHeight="1">
      <c r="A17" s="39" t="s">
        <v>46</v>
      </c>
      <c r="B17" s="27">
        <v>837</v>
      </c>
      <c r="C17" s="27">
        <v>496</v>
      </c>
      <c r="D17" s="13">
        <f>D18+D20</f>
        <v>826</v>
      </c>
      <c r="E17" s="27">
        <f>E18+E20</f>
        <v>826</v>
      </c>
      <c r="F17" s="27">
        <f>F18+F19+F20</f>
        <v>2798</v>
      </c>
      <c r="G17" s="27">
        <f>G18+G19+G20</f>
        <v>2410</v>
      </c>
      <c r="H17" s="63">
        <f>G17/F17*100</f>
        <v>86.13295210864904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163</v>
      </c>
      <c r="B19" s="24">
        <v>0</v>
      </c>
      <c r="C19" s="46">
        <v>0</v>
      </c>
      <c r="D19" s="46">
        <v>0</v>
      </c>
      <c r="E19" s="46">
        <v>0</v>
      </c>
      <c r="F19" s="24">
        <v>1808</v>
      </c>
      <c r="G19" s="46">
        <v>1791</v>
      </c>
      <c r="H19" s="63">
        <f>G19/F19*100</f>
        <v>99.05973451327434</v>
      </c>
      <c r="I19" s="34"/>
    </row>
    <row r="20" spans="1:9" ht="15">
      <c r="A20" s="38" t="s">
        <v>59</v>
      </c>
      <c r="B20" s="24">
        <v>837</v>
      </c>
      <c r="C20" s="46">
        <v>496</v>
      </c>
      <c r="D20" s="46">
        <v>818</v>
      </c>
      <c r="E20" s="46">
        <v>818</v>
      </c>
      <c r="F20" s="24">
        <v>990</v>
      </c>
      <c r="G20" s="46">
        <v>619</v>
      </c>
      <c r="H20" s="63">
        <f aca="true" t="shared" si="0" ref="H20:H27">G20/F20*100</f>
        <v>62.525252525252526</v>
      </c>
      <c r="I20" s="34"/>
    </row>
    <row r="21" spans="1:9" ht="19.5" customHeight="1">
      <c r="A21" s="39" t="s">
        <v>23</v>
      </c>
      <c r="B21" s="25">
        <f aca="true" t="shared" si="1" ref="B21:G21">B23+B24+B25</f>
        <v>21557</v>
      </c>
      <c r="C21" s="25">
        <f t="shared" si="1"/>
        <v>11747</v>
      </c>
      <c r="D21" s="12">
        <f t="shared" si="1"/>
        <v>22132</v>
      </c>
      <c r="E21" s="12">
        <f t="shared" si="1"/>
        <v>21730</v>
      </c>
      <c r="F21" s="25">
        <f t="shared" si="1"/>
        <v>17532</v>
      </c>
      <c r="G21" s="25">
        <f t="shared" si="1"/>
        <v>13210</v>
      </c>
      <c r="H21" s="63">
        <f t="shared" si="0"/>
        <v>75.34793520419804</v>
      </c>
      <c r="I21" s="34"/>
    </row>
    <row r="22" spans="1:9" ht="15" hidden="1">
      <c r="A22" s="38"/>
      <c r="B22" s="24"/>
      <c r="C22" s="46"/>
      <c r="D22" s="46">
        <v>1427</v>
      </c>
      <c r="E22" s="46">
        <v>1427</v>
      </c>
      <c r="F22" s="24"/>
      <c r="G22" s="46"/>
      <c r="H22" s="63" t="e">
        <f t="shared" si="0"/>
        <v>#DIV/0!</v>
      </c>
      <c r="I22" s="34"/>
    </row>
    <row r="23" spans="1:9" ht="30">
      <c r="A23" s="38" t="s">
        <v>81</v>
      </c>
      <c r="B23" s="24">
        <v>927</v>
      </c>
      <c r="C23" s="46">
        <v>187</v>
      </c>
      <c r="D23" s="46">
        <v>1427</v>
      </c>
      <c r="E23" s="7">
        <v>1427</v>
      </c>
      <c r="F23" s="24">
        <v>927</v>
      </c>
      <c r="G23" s="46">
        <v>779</v>
      </c>
      <c r="H23" s="63">
        <f t="shared" si="0"/>
        <v>84.03451995685005</v>
      </c>
      <c r="I23" s="34"/>
    </row>
    <row r="24" spans="1:9" ht="15">
      <c r="A24" s="38" t="s">
        <v>72</v>
      </c>
      <c r="B24" s="24">
        <v>20400</v>
      </c>
      <c r="C24" s="7">
        <v>11349</v>
      </c>
      <c r="D24" s="46">
        <v>20400</v>
      </c>
      <c r="E24" s="7">
        <v>19998</v>
      </c>
      <c r="F24" s="24">
        <v>16300</v>
      </c>
      <c r="G24" s="7">
        <v>12220</v>
      </c>
      <c r="H24" s="63">
        <f t="shared" si="0"/>
        <v>74.96932515337423</v>
      </c>
      <c r="I24" s="34"/>
    </row>
    <row r="25" spans="1:9" ht="30">
      <c r="A25" s="38" t="s">
        <v>58</v>
      </c>
      <c r="B25" s="24">
        <v>230</v>
      </c>
      <c r="C25" s="7">
        <v>211</v>
      </c>
      <c r="D25" s="46">
        <v>305</v>
      </c>
      <c r="E25" s="7">
        <v>305</v>
      </c>
      <c r="F25" s="24">
        <v>305</v>
      </c>
      <c r="G25" s="7">
        <v>211</v>
      </c>
      <c r="H25" s="63">
        <f t="shared" si="0"/>
        <v>69.18032786885246</v>
      </c>
      <c r="I25" s="34"/>
    </row>
    <row r="26" spans="1:9" ht="28.5">
      <c r="A26" s="39" t="s">
        <v>24</v>
      </c>
      <c r="B26" s="25">
        <f aca="true" t="shared" si="2" ref="B26:G26">B27+B28+B29</f>
        <v>30055</v>
      </c>
      <c r="C26" s="25">
        <f t="shared" si="2"/>
        <v>18227</v>
      </c>
      <c r="D26" s="12">
        <f t="shared" si="2"/>
        <v>36666</v>
      </c>
      <c r="E26" s="25">
        <f t="shared" si="2"/>
        <v>29882</v>
      </c>
      <c r="F26" s="25">
        <f t="shared" si="2"/>
        <v>37636</v>
      </c>
      <c r="G26" s="25">
        <f t="shared" si="2"/>
        <v>24664</v>
      </c>
      <c r="H26" s="63">
        <f t="shared" si="0"/>
        <v>65.53300031884366</v>
      </c>
      <c r="I26" s="34"/>
    </row>
    <row r="27" spans="1:9" ht="15">
      <c r="A27" s="38" t="s">
        <v>25</v>
      </c>
      <c r="B27" s="24">
        <v>2742</v>
      </c>
      <c r="C27" s="7">
        <v>0</v>
      </c>
      <c r="D27" s="46">
        <v>2891</v>
      </c>
      <c r="E27" s="7">
        <v>1733</v>
      </c>
      <c r="F27" s="24">
        <v>370</v>
      </c>
      <c r="G27" s="7">
        <v>370</v>
      </c>
      <c r="H27" s="63">
        <f t="shared" si="0"/>
        <v>100</v>
      </c>
      <c r="I27" s="34"/>
    </row>
    <row r="28" spans="1:9" ht="15">
      <c r="A28" s="38" t="s">
        <v>26</v>
      </c>
      <c r="B28" s="24">
        <v>1229</v>
      </c>
      <c r="C28" s="7">
        <v>1229</v>
      </c>
      <c r="D28" s="46">
        <v>1229</v>
      </c>
      <c r="E28" s="7">
        <v>1229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26084</v>
      </c>
      <c r="C29" s="7">
        <v>16998</v>
      </c>
      <c r="D29" s="46">
        <v>32546</v>
      </c>
      <c r="E29" s="7">
        <v>26920</v>
      </c>
      <c r="F29" s="24">
        <v>37266</v>
      </c>
      <c r="G29" s="7">
        <v>24294</v>
      </c>
      <c r="H29" s="63">
        <f aca="true" t="shared" si="3" ref="H29:H47">G29/F29*100</f>
        <v>65.19079053292546</v>
      </c>
      <c r="I29" s="34"/>
    </row>
    <row r="30" spans="1:9" ht="28.5">
      <c r="A30" s="39" t="s">
        <v>51</v>
      </c>
      <c r="B30" s="27">
        <v>750</v>
      </c>
      <c r="C30" s="27">
        <v>0</v>
      </c>
      <c r="D30" s="13">
        <f>D31</f>
        <v>0</v>
      </c>
      <c r="E30" s="27">
        <v>0</v>
      </c>
      <c r="F30" s="27">
        <v>660</v>
      </c>
      <c r="G30" s="27">
        <v>196</v>
      </c>
      <c r="H30" s="63">
        <f t="shared" si="3"/>
        <v>29.6969696969697</v>
      </c>
      <c r="I30" s="34"/>
    </row>
    <row r="31" spans="1:9" ht="15">
      <c r="A31" s="53" t="s">
        <v>61</v>
      </c>
      <c r="B31" s="24">
        <v>750</v>
      </c>
      <c r="C31" s="7">
        <v>0</v>
      </c>
      <c r="D31" s="46">
        <v>0</v>
      </c>
      <c r="E31" s="7">
        <v>0</v>
      </c>
      <c r="F31" s="24">
        <v>660</v>
      </c>
      <c r="G31" s="7">
        <v>196</v>
      </c>
      <c r="H31" s="63">
        <f t="shared" si="3"/>
        <v>29.6969696969697</v>
      </c>
      <c r="I31" s="34"/>
    </row>
    <row r="32" spans="1:9" ht="14.25">
      <c r="A32" s="39" t="s">
        <v>48</v>
      </c>
      <c r="B32" s="25">
        <f aca="true" t="shared" si="4" ref="B32:G32">B33+B34+B35+B36+B37</f>
        <v>369506</v>
      </c>
      <c r="C32" s="25">
        <f t="shared" si="4"/>
        <v>262745</v>
      </c>
      <c r="D32" s="12">
        <f t="shared" si="4"/>
        <v>384407</v>
      </c>
      <c r="E32" s="25">
        <f t="shared" si="4"/>
        <v>374428</v>
      </c>
      <c r="F32" s="25">
        <f t="shared" si="4"/>
        <v>394306</v>
      </c>
      <c r="G32" s="25">
        <f t="shared" si="4"/>
        <v>253008</v>
      </c>
      <c r="H32" s="63">
        <f t="shared" si="3"/>
        <v>64.16539438912926</v>
      </c>
      <c r="I32" s="34"/>
    </row>
    <row r="33" spans="1:9" ht="15">
      <c r="A33" s="38" t="s">
        <v>28</v>
      </c>
      <c r="B33" s="24">
        <v>61766</v>
      </c>
      <c r="C33" s="7">
        <v>46882</v>
      </c>
      <c r="D33" s="46">
        <v>66163</v>
      </c>
      <c r="E33" s="7">
        <v>63327</v>
      </c>
      <c r="F33" s="24">
        <v>69797</v>
      </c>
      <c r="G33" s="7">
        <v>45449</v>
      </c>
      <c r="H33" s="63">
        <f t="shared" si="3"/>
        <v>65.11597919681361</v>
      </c>
      <c r="I33" s="34"/>
    </row>
    <row r="34" spans="1:9" ht="15">
      <c r="A34" s="38" t="s">
        <v>29</v>
      </c>
      <c r="B34" s="24">
        <v>287769</v>
      </c>
      <c r="C34" s="7">
        <v>201080</v>
      </c>
      <c r="D34" s="46">
        <v>297163</v>
      </c>
      <c r="E34" s="7">
        <v>290351</v>
      </c>
      <c r="F34" s="24">
        <v>303612</v>
      </c>
      <c r="G34" s="7">
        <v>191791</v>
      </c>
      <c r="H34" s="63">
        <f t="shared" si="3"/>
        <v>63.16976931083092</v>
      </c>
      <c r="I34" s="34"/>
    </row>
    <row r="35" spans="1:9" ht="15.75">
      <c r="A35" s="61" t="s">
        <v>57</v>
      </c>
      <c r="B35" s="24">
        <v>265</v>
      </c>
      <c r="C35" s="7">
        <v>94</v>
      </c>
      <c r="D35" s="46">
        <v>265</v>
      </c>
      <c r="E35" s="7">
        <v>139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6490</v>
      </c>
      <c r="C36" s="7">
        <v>5688</v>
      </c>
      <c r="D36" s="46">
        <v>6547</v>
      </c>
      <c r="E36" s="7">
        <v>6452</v>
      </c>
      <c r="F36" s="24">
        <v>6500</v>
      </c>
      <c r="G36" s="7">
        <v>6123</v>
      </c>
      <c r="H36" s="63">
        <f t="shared" si="3"/>
        <v>94.19999999999999</v>
      </c>
      <c r="I36" s="34"/>
    </row>
    <row r="37" spans="1:9" ht="30">
      <c r="A37" s="38" t="s">
        <v>31</v>
      </c>
      <c r="B37" s="24">
        <v>13216</v>
      </c>
      <c r="C37" s="7">
        <v>9001</v>
      </c>
      <c r="D37" s="46">
        <v>14269</v>
      </c>
      <c r="E37" s="7">
        <v>14159</v>
      </c>
      <c r="F37" s="24">
        <v>14397</v>
      </c>
      <c r="G37" s="7">
        <v>9645</v>
      </c>
      <c r="H37" s="63">
        <f t="shared" si="3"/>
        <v>66.99312356740987</v>
      </c>
      <c r="I37" s="34"/>
    </row>
    <row r="38" spans="1:9" ht="33" customHeight="1">
      <c r="A38" s="39" t="s">
        <v>49</v>
      </c>
      <c r="B38" s="25">
        <f aca="true" t="shared" si="5" ref="B38:G38">B39+B40+B41</f>
        <v>50121</v>
      </c>
      <c r="C38" s="25">
        <f t="shared" si="5"/>
        <v>35478</v>
      </c>
      <c r="D38" s="12">
        <f t="shared" si="5"/>
        <v>50018</v>
      </c>
      <c r="E38" s="25">
        <f t="shared" si="5"/>
        <v>49867</v>
      </c>
      <c r="F38" s="25">
        <f t="shared" si="5"/>
        <v>57435</v>
      </c>
      <c r="G38" s="25">
        <f t="shared" si="5"/>
        <v>36566</v>
      </c>
      <c r="H38" s="63">
        <f t="shared" si="3"/>
        <v>63.66501262296509</v>
      </c>
      <c r="I38" s="34"/>
    </row>
    <row r="39" spans="1:9" ht="15">
      <c r="A39" s="38" t="s">
        <v>32</v>
      </c>
      <c r="B39" s="24">
        <v>46751</v>
      </c>
      <c r="C39" s="7">
        <v>33043</v>
      </c>
      <c r="D39" s="46">
        <v>46807</v>
      </c>
      <c r="E39" s="7">
        <v>46721</v>
      </c>
      <c r="F39" s="24">
        <v>54765</v>
      </c>
      <c r="G39" s="7">
        <v>34833</v>
      </c>
      <c r="H39" s="63">
        <f t="shared" si="3"/>
        <v>63.604491920021914</v>
      </c>
      <c r="I39" s="34"/>
    </row>
    <row r="40" spans="1:9" ht="15">
      <c r="A40" s="38" t="s">
        <v>33</v>
      </c>
      <c r="B40" s="24">
        <v>2119</v>
      </c>
      <c r="C40" s="7">
        <v>1597</v>
      </c>
      <c r="D40" s="46">
        <v>2039</v>
      </c>
      <c r="E40" s="7">
        <v>1999</v>
      </c>
      <c r="F40" s="24">
        <v>1413</v>
      </c>
      <c r="G40" s="7">
        <v>938</v>
      </c>
      <c r="H40" s="63">
        <f t="shared" si="3"/>
        <v>66.38358103326256</v>
      </c>
      <c r="I40" s="34"/>
    </row>
    <row r="41" spans="1:9" ht="30">
      <c r="A41" s="38" t="s">
        <v>53</v>
      </c>
      <c r="B41" s="24">
        <v>1251</v>
      </c>
      <c r="C41" s="46">
        <v>838</v>
      </c>
      <c r="D41" s="46">
        <v>1172</v>
      </c>
      <c r="E41" s="46">
        <v>1147</v>
      </c>
      <c r="F41" s="24">
        <v>1257</v>
      </c>
      <c r="G41" s="46">
        <v>795</v>
      </c>
      <c r="H41" s="63">
        <f t="shared" si="3"/>
        <v>63.24582338902148</v>
      </c>
      <c r="I41" s="34"/>
    </row>
    <row r="42" spans="1:9" ht="19.5" customHeight="1">
      <c r="A42" s="39" t="s">
        <v>65</v>
      </c>
      <c r="B42" s="25">
        <f>B43</f>
        <v>239</v>
      </c>
      <c r="C42" s="25">
        <v>139</v>
      </c>
      <c r="D42" s="12">
        <f>D43</f>
        <v>239</v>
      </c>
      <c r="E42" s="25">
        <f>E43</f>
        <v>239</v>
      </c>
      <c r="F42" s="25">
        <f>F43</f>
        <v>250</v>
      </c>
      <c r="G42" s="25">
        <f>G43</f>
        <v>120</v>
      </c>
      <c r="H42" s="63">
        <f t="shared" si="3"/>
        <v>48</v>
      </c>
      <c r="I42" s="34"/>
    </row>
    <row r="43" spans="1:9" ht="30.75" customHeight="1">
      <c r="A43" s="38" t="s">
        <v>66</v>
      </c>
      <c r="B43" s="24">
        <v>239</v>
      </c>
      <c r="C43" s="7">
        <v>139</v>
      </c>
      <c r="D43" s="46">
        <v>239</v>
      </c>
      <c r="E43" s="7">
        <v>239</v>
      </c>
      <c r="F43" s="24">
        <v>250</v>
      </c>
      <c r="G43" s="7">
        <v>120</v>
      </c>
      <c r="H43" s="63">
        <f t="shared" si="3"/>
        <v>48</v>
      </c>
      <c r="I43" s="34"/>
    </row>
    <row r="44" spans="1:9" ht="14.25">
      <c r="A44" s="39" t="s">
        <v>50</v>
      </c>
      <c r="B44" s="25">
        <f aca="true" t="shared" si="6" ref="B44:G44">B45+B46+B47</f>
        <v>87438</v>
      </c>
      <c r="C44" s="25">
        <f t="shared" si="6"/>
        <v>28982</v>
      </c>
      <c r="D44" s="12">
        <f t="shared" si="6"/>
        <v>86549</v>
      </c>
      <c r="E44" s="25">
        <f t="shared" si="6"/>
        <v>86541</v>
      </c>
      <c r="F44" s="25">
        <f t="shared" si="6"/>
        <v>48765</v>
      </c>
      <c r="G44" s="25">
        <f t="shared" si="6"/>
        <v>46604</v>
      </c>
      <c r="H44" s="63">
        <f t="shared" si="3"/>
        <v>95.56854301240644</v>
      </c>
      <c r="I44" s="34"/>
    </row>
    <row r="45" spans="1:9" ht="15">
      <c r="A45" s="38" t="s">
        <v>45</v>
      </c>
      <c r="B45" s="49">
        <v>317</v>
      </c>
      <c r="C45" s="51">
        <v>249</v>
      </c>
      <c r="D45" s="20">
        <v>249</v>
      </c>
      <c r="E45" s="51">
        <v>249</v>
      </c>
      <c r="F45" s="49">
        <v>618</v>
      </c>
      <c r="G45" s="51">
        <v>97</v>
      </c>
      <c r="H45" s="63">
        <f t="shared" si="3"/>
        <v>15.6957928802589</v>
      </c>
      <c r="I45" s="34"/>
    </row>
    <row r="46" spans="1:9" ht="15">
      <c r="A46" s="38" t="s">
        <v>34</v>
      </c>
      <c r="B46" s="24">
        <v>7774</v>
      </c>
      <c r="C46" s="7">
        <v>4929</v>
      </c>
      <c r="D46" s="46">
        <v>6953</v>
      </c>
      <c r="E46" s="7">
        <v>6945</v>
      </c>
      <c r="F46" s="24">
        <v>7778</v>
      </c>
      <c r="G46" s="7">
        <v>6138</v>
      </c>
      <c r="H46" s="63">
        <f t="shared" si="3"/>
        <v>78.91488814605297</v>
      </c>
      <c r="I46" s="34"/>
    </row>
    <row r="47" spans="1:9" ht="15">
      <c r="A47" s="40" t="s">
        <v>35</v>
      </c>
      <c r="B47" s="43">
        <v>79347</v>
      </c>
      <c r="C47" s="41">
        <v>23804</v>
      </c>
      <c r="D47" s="65">
        <v>79347</v>
      </c>
      <c r="E47" s="41">
        <v>79347</v>
      </c>
      <c r="F47" s="43">
        <v>40369</v>
      </c>
      <c r="G47" s="41">
        <v>40369</v>
      </c>
      <c r="H47" s="63">
        <f t="shared" si="3"/>
        <v>100</v>
      </c>
      <c r="I47" s="34"/>
    </row>
    <row r="48" spans="1:9" ht="28.5">
      <c r="A48" s="62" t="s">
        <v>64</v>
      </c>
      <c r="B48" s="29">
        <f aca="true" t="shared" si="7" ref="B48:G48">B49</f>
        <v>9345</v>
      </c>
      <c r="C48" s="29">
        <f t="shared" si="7"/>
        <v>7020</v>
      </c>
      <c r="D48" s="66">
        <f t="shared" si="7"/>
        <v>9551</v>
      </c>
      <c r="E48" s="29">
        <f t="shared" si="7"/>
        <v>9550</v>
      </c>
      <c r="F48" s="29">
        <f t="shared" si="7"/>
        <v>8003</v>
      </c>
      <c r="G48" s="29">
        <f t="shared" si="7"/>
        <v>5880</v>
      </c>
      <c r="H48" s="63">
        <f>G48/F48*100</f>
        <v>73.47244783206298</v>
      </c>
      <c r="I48" s="34"/>
    </row>
    <row r="49" spans="1:9" ht="15.75" thickBot="1">
      <c r="A49" s="40" t="s">
        <v>54</v>
      </c>
      <c r="B49" s="43">
        <v>9345</v>
      </c>
      <c r="C49" s="41">
        <v>7020</v>
      </c>
      <c r="D49" s="65">
        <v>9551</v>
      </c>
      <c r="E49" s="41">
        <v>9550</v>
      </c>
      <c r="F49" s="43">
        <v>8003</v>
      </c>
      <c r="G49" s="41">
        <v>5880</v>
      </c>
      <c r="H49" s="63">
        <f>G49/F49*100</f>
        <v>73.47244783206298</v>
      </c>
      <c r="I49" s="34"/>
    </row>
    <row r="50" spans="1:9" ht="15.75" thickBot="1" thickTop="1">
      <c r="A50" s="42" t="s">
        <v>38</v>
      </c>
      <c r="B50" s="44">
        <f>B48+B44+B42+B38+B32+B30+B26+B21+B17+B16+B7</f>
        <v>633986</v>
      </c>
      <c r="C50" s="44">
        <f>C48+C44+C42+C38+C32+C30+C26+C21+C17+C16+C7</f>
        <v>417083</v>
      </c>
      <c r="D50" s="44">
        <f>D7+D16+D17+D21+D26+D30+D32+D38+D42+D44+D48</f>
        <v>666710</v>
      </c>
      <c r="E50" s="44">
        <f>E7+E16+E17+E21+E26+E30+E32+E38+E42+E44+E48</f>
        <v>648311</v>
      </c>
      <c r="F50" s="44">
        <f>F48+F44+F42+F38+F32+F30+F26+F21+F17+F16+F7</f>
        <v>633996</v>
      </c>
      <c r="G50" s="44">
        <f>G48+G44+G42+G38+G32+G30+G26+G21+G17+G16+G7</f>
        <v>438110</v>
      </c>
      <c r="H50" s="63">
        <f>G50/F50*100</f>
        <v>69.10295964012391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76" t="s">
        <v>42</v>
      </c>
      <c r="G53" s="76"/>
      <c r="H53" s="76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4">
    <mergeCell ref="A2:H2"/>
    <mergeCell ref="A3:H3"/>
    <mergeCell ref="A4:H4"/>
    <mergeCell ref="F53:H53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8">
      <selection activeCell="F16" sqref="F16:F20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143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91</v>
      </c>
      <c r="C6" s="60" t="s">
        <v>144</v>
      </c>
      <c r="D6" s="47" t="s">
        <v>100</v>
      </c>
      <c r="E6" s="48" t="s">
        <v>101</v>
      </c>
      <c r="F6" s="54" t="s">
        <v>145</v>
      </c>
      <c r="G6" s="56" t="s">
        <v>146</v>
      </c>
      <c r="H6" s="9" t="s">
        <v>0</v>
      </c>
    </row>
    <row r="7" spans="1:8" ht="16.5" thickTop="1">
      <c r="A7" s="14" t="s">
        <v>1</v>
      </c>
      <c r="B7" s="22">
        <f>B8+B9+B10+B11+B12+B13</f>
        <v>151787</v>
      </c>
      <c r="C7" s="22">
        <f>C8+C9+C10+C11+C12+C13+C14</f>
        <v>117928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150689</v>
      </c>
      <c r="G7" s="22">
        <f>G8+G9+G10+G11+G12+G13+G14</f>
        <v>126855</v>
      </c>
      <c r="H7" s="23">
        <f aca="true" t="shared" si="0" ref="H7:H13">ROUND(G7/F7*100,1)</f>
        <v>84.2</v>
      </c>
    </row>
    <row r="8" spans="1:8" ht="31.5">
      <c r="A8" s="15" t="s">
        <v>2</v>
      </c>
      <c r="B8" s="57">
        <v>113913</v>
      </c>
      <c r="C8" s="58">
        <v>87788</v>
      </c>
      <c r="D8" s="64">
        <v>117063</v>
      </c>
      <c r="E8" s="58">
        <v>114660</v>
      </c>
      <c r="F8" s="57">
        <v>115000</v>
      </c>
      <c r="G8" s="58">
        <v>92129</v>
      </c>
      <c r="H8" s="26">
        <f t="shared" si="0"/>
        <v>80.1</v>
      </c>
    </row>
    <row r="9" spans="1:8" ht="15.75">
      <c r="A9" s="15" t="s">
        <v>69</v>
      </c>
      <c r="B9" s="57">
        <v>20400</v>
      </c>
      <c r="C9" s="58">
        <v>14088</v>
      </c>
      <c r="D9" s="64">
        <v>20400</v>
      </c>
      <c r="E9" s="58">
        <v>17032</v>
      </c>
      <c r="F9" s="57">
        <v>16000</v>
      </c>
      <c r="G9" s="58">
        <v>15206</v>
      </c>
      <c r="H9" s="26">
        <f t="shared" si="0"/>
        <v>95</v>
      </c>
    </row>
    <row r="10" spans="1:8" ht="31.5">
      <c r="A10" s="15" t="s">
        <v>3</v>
      </c>
      <c r="B10" s="57">
        <v>4797</v>
      </c>
      <c r="C10" s="58">
        <v>4495</v>
      </c>
      <c r="D10" s="64">
        <v>5234</v>
      </c>
      <c r="E10" s="58">
        <v>5234</v>
      </c>
      <c r="F10" s="57">
        <v>4834</v>
      </c>
      <c r="G10" s="58">
        <v>4930</v>
      </c>
      <c r="H10" s="26">
        <f t="shared" si="0"/>
        <v>102</v>
      </c>
    </row>
    <row r="11" spans="1:8" ht="31.5">
      <c r="A11" s="15" t="s">
        <v>4</v>
      </c>
      <c r="B11" s="57">
        <v>2280</v>
      </c>
      <c r="C11" s="58">
        <v>2211</v>
      </c>
      <c r="D11" s="64">
        <v>2573</v>
      </c>
      <c r="E11" s="58">
        <v>2574</v>
      </c>
      <c r="F11" s="57">
        <v>2413</v>
      </c>
      <c r="G11" s="58">
        <v>2480</v>
      </c>
      <c r="H11" s="26">
        <f t="shared" si="0"/>
        <v>102.8</v>
      </c>
    </row>
    <row r="12" spans="1:8" ht="15.75">
      <c r="A12" s="15" t="s">
        <v>5</v>
      </c>
      <c r="B12" s="57">
        <v>9340</v>
      </c>
      <c r="C12" s="58">
        <v>8498</v>
      </c>
      <c r="D12" s="64">
        <v>10511</v>
      </c>
      <c r="E12" s="58">
        <v>10535</v>
      </c>
      <c r="F12" s="57">
        <v>11422</v>
      </c>
      <c r="G12" s="58">
        <v>11643</v>
      </c>
      <c r="H12" s="26">
        <f t="shared" si="0"/>
        <v>101.9</v>
      </c>
    </row>
    <row r="13" spans="1:8" ht="15.75">
      <c r="A13" s="15" t="s">
        <v>6</v>
      </c>
      <c r="B13" s="57">
        <v>1057</v>
      </c>
      <c r="C13" s="58">
        <v>863</v>
      </c>
      <c r="D13" s="64">
        <v>1050</v>
      </c>
      <c r="E13" s="58">
        <v>1050</v>
      </c>
      <c r="F13" s="57">
        <v>1020</v>
      </c>
      <c r="G13" s="58">
        <v>579</v>
      </c>
      <c r="H13" s="26">
        <f t="shared" si="0"/>
        <v>56.8</v>
      </c>
    </row>
    <row r="14" spans="1:8" ht="47.25">
      <c r="A14" s="15" t="s">
        <v>7</v>
      </c>
      <c r="B14" s="24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-112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11613</v>
      </c>
      <c r="C15" s="25">
        <f t="shared" si="1"/>
        <v>7581</v>
      </c>
      <c r="D15" s="12">
        <f t="shared" si="1"/>
        <v>10858</v>
      </c>
      <c r="E15" s="25">
        <f t="shared" si="1"/>
        <v>9803</v>
      </c>
      <c r="F15" s="25">
        <f t="shared" si="1"/>
        <v>8399</v>
      </c>
      <c r="G15" s="25">
        <f t="shared" si="1"/>
        <v>9686</v>
      </c>
      <c r="H15" s="26">
        <f aca="true" t="shared" si="2" ref="H15:H23">ROUND(G15/F15*100,1)</f>
        <v>115.3</v>
      </c>
    </row>
    <row r="16" spans="1:8" ht="47.25" customHeight="1">
      <c r="A16" s="17" t="s">
        <v>10</v>
      </c>
      <c r="B16" s="24">
        <v>2084</v>
      </c>
      <c r="C16" s="7">
        <v>1276</v>
      </c>
      <c r="D16" s="46">
        <v>1995</v>
      </c>
      <c r="E16" s="7">
        <v>1927</v>
      </c>
      <c r="F16" s="24">
        <v>2209</v>
      </c>
      <c r="G16" s="7">
        <v>2007</v>
      </c>
      <c r="H16" s="26">
        <f t="shared" si="2"/>
        <v>90.9</v>
      </c>
    </row>
    <row r="17" spans="1:8" ht="48" customHeight="1">
      <c r="A17" s="15" t="s">
        <v>11</v>
      </c>
      <c r="B17" s="57">
        <v>750</v>
      </c>
      <c r="C17" s="58">
        <v>913</v>
      </c>
      <c r="D17" s="64">
        <v>1013</v>
      </c>
      <c r="E17" s="58">
        <v>1013</v>
      </c>
      <c r="F17" s="57">
        <v>660</v>
      </c>
      <c r="G17" s="58">
        <v>514</v>
      </c>
      <c r="H17" s="26">
        <f t="shared" si="2"/>
        <v>77.9</v>
      </c>
    </row>
    <row r="18" spans="1:8" ht="47.25">
      <c r="A18" s="15" t="s">
        <v>44</v>
      </c>
      <c r="B18" s="57">
        <v>710</v>
      </c>
      <c r="C18" s="58">
        <v>1177</v>
      </c>
      <c r="D18" s="64">
        <v>1209</v>
      </c>
      <c r="E18" s="58">
        <v>1210</v>
      </c>
      <c r="F18" s="57">
        <v>291</v>
      </c>
      <c r="G18" s="58">
        <v>310</v>
      </c>
      <c r="H18" s="26">
        <f t="shared" si="2"/>
        <v>106.5</v>
      </c>
    </row>
    <row r="19" spans="1:8" ht="15.75">
      <c r="A19" s="15" t="s">
        <v>12</v>
      </c>
      <c r="B19" s="57">
        <v>1000</v>
      </c>
      <c r="C19" s="58">
        <v>765</v>
      </c>
      <c r="D19" s="64">
        <v>1041</v>
      </c>
      <c r="E19" s="58">
        <v>1041</v>
      </c>
      <c r="F19" s="57">
        <v>1000</v>
      </c>
      <c r="G19" s="58">
        <v>996</v>
      </c>
      <c r="H19" s="26">
        <f t="shared" si="2"/>
        <v>99.6</v>
      </c>
    </row>
    <row r="20" spans="1:8" ht="63">
      <c r="A20" s="15" t="s">
        <v>62</v>
      </c>
      <c r="B20" s="57">
        <v>4174</v>
      </c>
      <c r="C20" s="58">
        <v>711</v>
      </c>
      <c r="D20" s="64">
        <v>1978</v>
      </c>
      <c r="E20" s="58">
        <v>973</v>
      </c>
      <c r="F20" s="57">
        <v>0</v>
      </c>
      <c r="G20" s="58">
        <v>1513</v>
      </c>
      <c r="H20" s="26">
        <v>0</v>
      </c>
    </row>
    <row r="21" spans="1:8" ht="31.5">
      <c r="A21" s="15" t="s">
        <v>13</v>
      </c>
      <c r="B21" s="24">
        <v>2895</v>
      </c>
      <c r="C21" s="7">
        <v>2739</v>
      </c>
      <c r="D21" s="46">
        <v>3622</v>
      </c>
      <c r="E21" s="7">
        <v>3639</v>
      </c>
      <c r="F21" s="24">
        <v>4239</v>
      </c>
      <c r="G21" s="7">
        <v>4346</v>
      </c>
      <c r="H21" s="26">
        <f t="shared" si="2"/>
        <v>102.5</v>
      </c>
    </row>
    <row r="22" spans="1:8" ht="31.5">
      <c r="A22" s="16" t="s">
        <v>14</v>
      </c>
      <c r="B22" s="32">
        <f aca="true" t="shared" si="3" ref="B22:G22">B15+B7</f>
        <v>163400</v>
      </c>
      <c r="C22" s="32">
        <f t="shared" si="3"/>
        <v>125509</v>
      </c>
      <c r="D22" s="21">
        <f t="shared" si="3"/>
        <v>167689</v>
      </c>
      <c r="E22" s="32">
        <f t="shared" si="3"/>
        <v>160873</v>
      </c>
      <c r="F22" s="32">
        <f t="shared" si="3"/>
        <v>159088</v>
      </c>
      <c r="G22" s="32">
        <f t="shared" si="3"/>
        <v>136541</v>
      </c>
      <c r="H22" s="26">
        <f t="shared" si="2"/>
        <v>85.8</v>
      </c>
    </row>
    <row r="23" spans="1:8" ht="31.5">
      <c r="A23" s="18" t="s">
        <v>55</v>
      </c>
      <c r="B23" s="29">
        <v>472111</v>
      </c>
      <c r="C23" s="52">
        <v>437602</v>
      </c>
      <c r="D23" s="66">
        <v>493246</v>
      </c>
      <c r="E23" s="52">
        <v>493246</v>
      </c>
      <c r="F23" s="29">
        <v>465872</v>
      </c>
      <c r="G23" s="52">
        <v>429825</v>
      </c>
      <c r="H23" s="33">
        <f t="shared" si="2"/>
        <v>92.3</v>
      </c>
    </row>
    <row r="24" spans="1:8" ht="48" thickBot="1">
      <c r="A24" s="16" t="s">
        <v>56</v>
      </c>
      <c r="B24" s="27">
        <v>0</v>
      </c>
      <c r="C24" s="8">
        <v>-290</v>
      </c>
      <c r="D24" s="13">
        <v>-1290</v>
      </c>
      <c r="E24" s="8">
        <v>-1290</v>
      </c>
      <c r="F24" s="27">
        <v>0</v>
      </c>
      <c r="G24" s="8">
        <v>-2750</v>
      </c>
      <c r="H24" s="28" t="s">
        <v>8</v>
      </c>
    </row>
    <row r="25" spans="1:8" ht="28.5" customHeight="1" thickBot="1" thickTop="1">
      <c r="A25" s="6" t="s">
        <v>15</v>
      </c>
      <c r="B25" s="30">
        <f aca="true" t="shared" si="4" ref="B25:G25">B22+B23+B24</f>
        <v>635511</v>
      </c>
      <c r="C25" s="30">
        <f t="shared" si="4"/>
        <v>562821</v>
      </c>
      <c r="D25" s="68">
        <f t="shared" si="4"/>
        <v>659645</v>
      </c>
      <c r="E25" s="30">
        <f t="shared" si="4"/>
        <v>652829</v>
      </c>
      <c r="F25" s="30">
        <f t="shared" si="4"/>
        <v>624960</v>
      </c>
      <c r="G25" s="30">
        <f t="shared" si="4"/>
        <v>563616</v>
      </c>
      <c r="H25" s="19">
        <f>ROUND(G25/F25*100,1)</f>
        <v>90.2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76" t="s">
        <v>42</v>
      </c>
      <c r="G28" s="76"/>
      <c r="H28" s="76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zoomScalePageLayoutView="0" workbookViewId="0" topLeftCell="A10">
      <selection activeCell="F7" sqref="F7:F48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.75" customHeight="1">
      <c r="A4" s="75" t="s">
        <v>97</v>
      </c>
      <c r="B4" s="75"/>
      <c r="C4" s="75"/>
      <c r="D4" s="75"/>
      <c r="E4" s="75"/>
      <c r="F4" s="75"/>
      <c r="G4" s="75"/>
      <c r="H4" s="75"/>
    </row>
    <row r="5" ht="2.25" customHeight="1" thickBot="1"/>
    <row r="6" spans="1:9" ht="65.25" thickBot="1" thickTop="1">
      <c r="A6" s="35"/>
      <c r="B6" s="54" t="s">
        <v>67</v>
      </c>
      <c r="C6" s="55" t="s">
        <v>68</v>
      </c>
      <c r="D6" s="10" t="s">
        <v>100</v>
      </c>
      <c r="E6" s="31" t="s">
        <v>101</v>
      </c>
      <c r="F6" s="54" t="s">
        <v>98</v>
      </c>
      <c r="G6" s="56" t="s">
        <v>102</v>
      </c>
      <c r="H6" s="9" t="s">
        <v>0</v>
      </c>
      <c r="I6" s="34"/>
    </row>
    <row r="7" spans="1:9" ht="29.25" thickTop="1">
      <c r="A7" s="36" t="s">
        <v>18</v>
      </c>
      <c r="B7" s="50">
        <f>B8+B9+B10+B11+B13+B14+B15</f>
        <v>49663</v>
      </c>
      <c r="C7" s="50">
        <f>C8+C9+C10+C11+C13+C14+C15</f>
        <v>1225</v>
      </c>
      <c r="D7" s="69">
        <f>D8+D9+D10+D11+D13+D15</f>
        <v>74892</v>
      </c>
      <c r="E7" s="69">
        <f>E8+E9+E10+E11+E13+E15</f>
        <v>73818</v>
      </c>
      <c r="F7" s="50">
        <f>F8+F9+F10+F13+F14+F15+F12</f>
        <v>51252</v>
      </c>
      <c r="G7" s="50">
        <f>G8+G9+G10+G13+G14+G15+G12</f>
        <v>1171</v>
      </c>
      <c r="H7" s="63">
        <f>G7/F7*100</f>
        <v>2.284788886287364</v>
      </c>
      <c r="I7" s="34"/>
    </row>
    <row r="8" spans="1:9" ht="15">
      <c r="A8" s="37" t="s">
        <v>39</v>
      </c>
      <c r="B8" s="24">
        <v>9482</v>
      </c>
      <c r="C8" s="7">
        <v>55</v>
      </c>
      <c r="D8" s="46">
        <v>13083</v>
      </c>
      <c r="E8" s="7">
        <v>13080</v>
      </c>
      <c r="F8" s="24">
        <v>9492</v>
      </c>
      <c r="G8" s="7">
        <v>0</v>
      </c>
      <c r="H8" s="63">
        <f aca="true" t="shared" si="0" ref="H8:H48">G8/F8*100</f>
        <v>0</v>
      </c>
      <c r="I8" s="34"/>
    </row>
    <row r="9" spans="1:9" ht="15">
      <c r="A9" s="38" t="s">
        <v>19</v>
      </c>
      <c r="B9" s="24">
        <v>5710</v>
      </c>
      <c r="C9" s="7">
        <v>295</v>
      </c>
      <c r="D9" s="46">
        <v>10290</v>
      </c>
      <c r="E9" s="7">
        <v>10160</v>
      </c>
      <c r="F9" s="24">
        <v>5838</v>
      </c>
      <c r="G9" s="7">
        <v>214</v>
      </c>
      <c r="H9" s="63">
        <f t="shared" si="0"/>
        <v>3.6656389174374784</v>
      </c>
      <c r="I9" s="34"/>
    </row>
    <row r="10" spans="1:9" ht="15">
      <c r="A10" s="38" t="s">
        <v>20</v>
      </c>
      <c r="B10" s="24">
        <v>18555</v>
      </c>
      <c r="C10" s="7">
        <v>535</v>
      </c>
      <c r="D10" s="46">
        <v>32590</v>
      </c>
      <c r="E10" s="7">
        <v>31856</v>
      </c>
      <c r="F10" s="24">
        <v>17736</v>
      </c>
      <c r="G10" s="7">
        <v>575</v>
      </c>
      <c r="H10" s="63">
        <f t="shared" si="0"/>
        <v>3.2419936851601263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161</v>
      </c>
      <c r="B12" s="24">
        <v>0</v>
      </c>
      <c r="C12" s="7">
        <v>0</v>
      </c>
      <c r="D12" s="46">
        <v>0</v>
      </c>
      <c r="E12" s="7">
        <v>0</v>
      </c>
      <c r="F12" s="24">
        <v>917</v>
      </c>
      <c r="G12" s="7">
        <v>0</v>
      </c>
      <c r="H12" s="63"/>
      <c r="I12" s="34"/>
    </row>
    <row r="13" spans="1:9" ht="30">
      <c r="A13" s="38" t="s">
        <v>43</v>
      </c>
      <c r="B13" s="24">
        <v>4057</v>
      </c>
      <c r="C13" s="7">
        <v>340</v>
      </c>
      <c r="D13" s="46">
        <v>6339</v>
      </c>
      <c r="E13" s="7">
        <v>6300</v>
      </c>
      <c r="F13" s="24">
        <v>4024</v>
      </c>
      <c r="G13" s="7">
        <v>382</v>
      </c>
      <c r="H13" s="63">
        <f t="shared" si="0"/>
        <v>9.493041749502982</v>
      </c>
      <c r="I13" s="34"/>
    </row>
    <row r="14" spans="1:9" ht="15">
      <c r="A14" s="38" t="s">
        <v>60</v>
      </c>
      <c r="B14" s="24">
        <v>3155</v>
      </c>
      <c r="C14" s="7">
        <v>0</v>
      </c>
      <c r="D14" s="46">
        <v>0</v>
      </c>
      <c r="E14" s="7">
        <v>0</v>
      </c>
      <c r="F14" s="24">
        <v>3155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8704</v>
      </c>
      <c r="C15" s="7">
        <v>0</v>
      </c>
      <c r="D15" s="46">
        <v>12587</v>
      </c>
      <c r="E15" s="7">
        <v>12419</v>
      </c>
      <c r="F15" s="24">
        <v>10090</v>
      </c>
      <c r="G15" s="7">
        <v>0</v>
      </c>
      <c r="H15" s="63">
        <f t="shared" si="0"/>
        <v>0</v>
      </c>
      <c r="I15" s="34"/>
    </row>
    <row r="16" spans="1:9" ht="14.25">
      <c r="A16" s="39" t="s">
        <v>22</v>
      </c>
      <c r="B16" s="27">
        <v>1430</v>
      </c>
      <c r="C16" s="8">
        <v>0</v>
      </c>
      <c r="D16" s="13">
        <v>1430</v>
      </c>
      <c r="E16" s="8">
        <v>1430</v>
      </c>
      <c r="F16" s="27">
        <v>1556</v>
      </c>
      <c r="G16" s="8">
        <v>0</v>
      </c>
      <c r="H16" s="63">
        <f t="shared" si="0"/>
        <v>0</v>
      </c>
      <c r="I16" s="34"/>
    </row>
    <row r="17" spans="1:9" ht="46.5" customHeight="1">
      <c r="A17" s="39" t="s">
        <v>46</v>
      </c>
      <c r="B17" s="27">
        <f>B18+B19</f>
        <v>731</v>
      </c>
      <c r="C17" s="27">
        <v>0</v>
      </c>
      <c r="D17" s="13">
        <f>D18+D19</f>
        <v>826</v>
      </c>
      <c r="E17" s="27">
        <f>E18+E19</f>
        <v>826</v>
      </c>
      <c r="F17" s="27">
        <f>F18+F19</f>
        <v>990</v>
      </c>
      <c r="G17" s="27">
        <f>G18+G19</f>
        <v>0</v>
      </c>
      <c r="H17" s="63">
        <f t="shared" si="0"/>
        <v>0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59</v>
      </c>
      <c r="B19" s="24">
        <v>731</v>
      </c>
      <c r="C19" s="46">
        <v>0</v>
      </c>
      <c r="D19" s="46">
        <v>818</v>
      </c>
      <c r="E19" s="46">
        <v>818</v>
      </c>
      <c r="F19" s="24">
        <v>990</v>
      </c>
      <c r="G19" s="46">
        <v>0</v>
      </c>
      <c r="H19" s="63">
        <f t="shared" si="0"/>
        <v>0</v>
      </c>
      <c r="I19" s="34"/>
    </row>
    <row r="20" spans="1:9" ht="19.5" customHeight="1">
      <c r="A20" s="39" t="s">
        <v>23</v>
      </c>
      <c r="B20" s="25">
        <f aca="true" t="shared" si="1" ref="B20:G20">B21+B22+B23</f>
        <v>21327</v>
      </c>
      <c r="C20" s="25">
        <f t="shared" si="1"/>
        <v>0</v>
      </c>
      <c r="D20" s="12">
        <f t="shared" si="1"/>
        <v>22132</v>
      </c>
      <c r="E20" s="12">
        <f t="shared" si="1"/>
        <v>21730</v>
      </c>
      <c r="F20" s="25">
        <f t="shared" si="1"/>
        <v>16927</v>
      </c>
      <c r="G20" s="25">
        <f t="shared" si="1"/>
        <v>0</v>
      </c>
      <c r="H20" s="63">
        <v>0</v>
      </c>
      <c r="I20" s="34"/>
    </row>
    <row r="21" spans="1:9" ht="30">
      <c r="A21" s="38" t="s">
        <v>63</v>
      </c>
      <c r="B21" s="24">
        <v>927</v>
      </c>
      <c r="C21" s="7">
        <v>0</v>
      </c>
      <c r="D21" s="46">
        <v>1427</v>
      </c>
      <c r="E21" s="46">
        <v>1427</v>
      </c>
      <c r="F21" s="24">
        <v>927</v>
      </c>
      <c r="G21" s="7">
        <v>0</v>
      </c>
      <c r="H21" s="63">
        <v>0</v>
      </c>
      <c r="I21" s="34"/>
    </row>
    <row r="22" spans="1:9" ht="15">
      <c r="A22" s="38" t="s">
        <v>103</v>
      </c>
      <c r="B22" s="24">
        <v>20400</v>
      </c>
      <c r="C22" s="7">
        <v>0</v>
      </c>
      <c r="D22" s="46">
        <v>20400</v>
      </c>
      <c r="E22" s="7">
        <v>19998</v>
      </c>
      <c r="F22" s="24">
        <v>16000</v>
      </c>
      <c r="G22" s="7">
        <v>0</v>
      </c>
      <c r="H22" s="63"/>
      <c r="I22" s="34"/>
    </row>
    <row r="23" spans="1:9" ht="30">
      <c r="A23" s="38" t="s">
        <v>58</v>
      </c>
      <c r="B23" s="24">
        <v>0</v>
      </c>
      <c r="C23" s="7">
        <v>0</v>
      </c>
      <c r="D23" s="46">
        <v>305</v>
      </c>
      <c r="E23" s="7">
        <v>305</v>
      </c>
      <c r="F23" s="24">
        <v>0</v>
      </c>
      <c r="G23" s="7">
        <v>0</v>
      </c>
      <c r="H23" s="63">
        <v>0</v>
      </c>
      <c r="I23" s="34"/>
    </row>
    <row r="24" spans="1:9" ht="28.5">
      <c r="A24" s="39" t="s">
        <v>24</v>
      </c>
      <c r="B24" s="25">
        <f aca="true" t="shared" si="2" ref="B24:G24">B25+B26+B27</f>
        <v>17132</v>
      </c>
      <c r="C24" s="25">
        <f t="shared" si="2"/>
        <v>705</v>
      </c>
      <c r="D24" s="12">
        <f t="shared" si="2"/>
        <v>36666</v>
      </c>
      <c r="E24" s="25">
        <f t="shared" si="2"/>
        <v>29882</v>
      </c>
      <c r="F24" s="25">
        <f t="shared" si="2"/>
        <v>17883</v>
      </c>
      <c r="G24" s="25">
        <f t="shared" si="2"/>
        <v>280</v>
      </c>
      <c r="H24" s="63">
        <f t="shared" si="0"/>
        <v>1.5657328188782644</v>
      </c>
      <c r="I24" s="34"/>
    </row>
    <row r="25" spans="1:9" ht="15">
      <c r="A25" s="38" t="s">
        <v>25</v>
      </c>
      <c r="B25" s="24">
        <v>0</v>
      </c>
      <c r="C25" s="7">
        <v>0</v>
      </c>
      <c r="D25" s="46">
        <v>2891</v>
      </c>
      <c r="E25" s="7">
        <v>1733</v>
      </c>
      <c r="F25" s="24">
        <v>0</v>
      </c>
      <c r="G25" s="7">
        <v>0</v>
      </c>
      <c r="H25" s="63">
        <v>0</v>
      </c>
      <c r="I25" s="34"/>
    </row>
    <row r="26" spans="1:9" ht="15">
      <c r="A26" s="38" t="s">
        <v>26</v>
      </c>
      <c r="B26" s="24">
        <v>0</v>
      </c>
      <c r="C26" s="7">
        <v>0</v>
      </c>
      <c r="D26" s="46">
        <v>1229</v>
      </c>
      <c r="E26" s="7">
        <v>1229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27</v>
      </c>
      <c r="B27" s="24">
        <v>17132</v>
      </c>
      <c r="C27" s="7">
        <v>705</v>
      </c>
      <c r="D27" s="46">
        <v>32546</v>
      </c>
      <c r="E27" s="7">
        <v>26920</v>
      </c>
      <c r="F27" s="24">
        <v>17883</v>
      </c>
      <c r="G27" s="7">
        <v>280</v>
      </c>
      <c r="H27" s="63">
        <f t="shared" si="0"/>
        <v>1.5657328188782644</v>
      </c>
      <c r="I27" s="34"/>
    </row>
    <row r="28" spans="1:9" ht="28.5">
      <c r="A28" s="39" t="s">
        <v>51</v>
      </c>
      <c r="B28" s="27">
        <v>750</v>
      </c>
      <c r="C28" s="27">
        <v>0</v>
      </c>
      <c r="D28" s="13">
        <f>D29</f>
        <v>0</v>
      </c>
      <c r="E28" s="27">
        <v>0</v>
      </c>
      <c r="F28" s="27">
        <f>F29</f>
        <v>660</v>
      </c>
      <c r="G28" s="27">
        <v>0</v>
      </c>
      <c r="H28" s="63">
        <f t="shared" si="0"/>
        <v>0</v>
      </c>
      <c r="I28" s="34"/>
    </row>
    <row r="29" spans="1:9" ht="15">
      <c r="A29" s="53" t="s">
        <v>61</v>
      </c>
      <c r="B29" s="24">
        <v>750</v>
      </c>
      <c r="C29" s="7">
        <v>0</v>
      </c>
      <c r="D29" s="46">
        <v>0</v>
      </c>
      <c r="E29" s="7">
        <v>0</v>
      </c>
      <c r="F29" s="24">
        <v>660</v>
      </c>
      <c r="G29" s="7">
        <v>0</v>
      </c>
      <c r="H29" s="63">
        <f t="shared" si="0"/>
        <v>0</v>
      </c>
      <c r="I29" s="34"/>
    </row>
    <row r="30" spans="1:9" ht="14.25">
      <c r="A30" s="39" t="s">
        <v>48</v>
      </c>
      <c r="B30" s="25">
        <f aca="true" t="shared" si="3" ref="B30:G30">B31+B32+B33+B34+B35</f>
        <v>358438</v>
      </c>
      <c r="C30" s="25">
        <f t="shared" si="3"/>
        <v>949</v>
      </c>
      <c r="D30" s="12">
        <f t="shared" si="3"/>
        <v>384407</v>
      </c>
      <c r="E30" s="25">
        <f t="shared" si="3"/>
        <v>374428</v>
      </c>
      <c r="F30" s="25">
        <f t="shared" si="3"/>
        <v>383096</v>
      </c>
      <c r="G30" s="25">
        <f t="shared" si="3"/>
        <v>3728</v>
      </c>
      <c r="H30" s="63">
        <f t="shared" si="0"/>
        <v>0.9731242299580263</v>
      </c>
      <c r="I30" s="34"/>
    </row>
    <row r="31" spans="1:9" ht="15">
      <c r="A31" s="38" t="s">
        <v>28</v>
      </c>
      <c r="B31" s="24">
        <v>59767</v>
      </c>
      <c r="C31" s="7">
        <v>100</v>
      </c>
      <c r="D31" s="46">
        <v>66163</v>
      </c>
      <c r="E31" s="7">
        <v>63327</v>
      </c>
      <c r="F31" s="24">
        <v>67877</v>
      </c>
      <c r="G31" s="7">
        <v>123</v>
      </c>
      <c r="H31" s="63">
        <f t="shared" si="0"/>
        <v>0.18121013008824788</v>
      </c>
      <c r="I31" s="34"/>
    </row>
    <row r="32" spans="1:9" ht="15">
      <c r="A32" s="38" t="s">
        <v>29</v>
      </c>
      <c r="B32" s="24">
        <v>286392</v>
      </c>
      <c r="C32" s="7">
        <v>623</v>
      </c>
      <c r="D32" s="46">
        <v>297163</v>
      </c>
      <c r="E32" s="7">
        <v>290351</v>
      </c>
      <c r="F32" s="24">
        <v>275562</v>
      </c>
      <c r="G32" s="7">
        <v>3477</v>
      </c>
      <c r="H32" s="63">
        <f t="shared" si="0"/>
        <v>1.2617850066409737</v>
      </c>
      <c r="I32" s="34"/>
    </row>
    <row r="33" spans="1:9" ht="15.75">
      <c r="A33" s="61" t="s">
        <v>57</v>
      </c>
      <c r="B33" s="24">
        <v>265</v>
      </c>
      <c r="C33" s="7">
        <v>0</v>
      </c>
      <c r="D33" s="46">
        <v>265</v>
      </c>
      <c r="E33" s="7">
        <v>139</v>
      </c>
      <c r="F33" s="24">
        <v>0</v>
      </c>
      <c r="G33" s="7">
        <v>0</v>
      </c>
      <c r="H33" s="63">
        <v>0</v>
      </c>
      <c r="I33" s="34"/>
    </row>
    <row r="34" spans="1:9" ht="30">
      <c r="A34" s="38" t="s">
        <v>30</v>
      </c>
      <c r="B34" s="24">
        <v>2047</v>
      </c>
      <c r="C34" s="7">
        <v>51</v>
      </c>
      <c r="D34" s="46">
        <v>6547</v>
      </c>
      <c r="E34" s="7">
        <v>6452</v>
      </c>
      <c r="F34" s="24">
        <v>2088</v>
      </c>
      <c r="G34" s="7">
        <v>0</v>
      </c>
      <c r="H34" s="63">
        <f t="shared" si="0"/>
        <v>0</v>
      </c>
      <c r="I34" s="34"/>
    </row>
    <row r="35" spans="1:9" ht="30">
      <c r="A35" s="38" t="s">
        <v>31</v>
      </c>
      <c r="B35" s="24">
        <v>9967</v>
      </c>
      <c r="C35" s="7">
        <v>175</v>
      </c>
      <c r="D35" s="46">
        <v>14269</v>
      </c>
      <c r="E35" s="7">
        <v>14159</v>
      </c>
      <c r="F35" s="24">
        <v>37569</v>
      </c>
      <c r="G35" s="7">
        <v>128</v>
      </c>
      <c r="H35" s="63">
        <f t="shared" si="0"/>
        <v>0.34070643349570123</v>
      </c>
      <c r="I35" s="34"/>
    </row>
    <row r="36" spans="1:9" ht="33" customHeight="1">
      <c r="A36" s="39" t="s">
        <v>49</v>
      </c>
      <c r="B36" s="25">
        <f aca="true" t="shared" si="4" ref="B36:G36">B37+B38+B39</f>
        <v>50321</v>
      </c>
      <c r="C36" s="25">
        <f t="shared" si="4"/>
        <v>1476</v>
      </c>
      <c r="D36" s="12">
        <f t="shared" si="4"/>
        <v>50018</v>
      </c>
      <c r="E36" s="25">
        <f t="shared" si="4"/>
        <v>49867</v>
      </c>
      <c r="F36" s="25">
        <f t="shared" si="4"/>
        <v>56611</v>
      </c>
      <c r="G36" s="25">
        <f t="shared" si="4"/>
        <v>1107</v>
      </c>
      <c r="H36" s="63">
        <f t="shared" si="0"/>
        <v>1.9554503541714507</v>
      </c>
      <c r="I36" s="34"/>
    </row>
    <row r="37" spans="1:9" ht="15">
      <c r="A37" s="38" t="s">
        <v>32</v>
      </c>
      <c r="B37" s="24">
        <v>47878</v>
      </c>
      <c r="C37" s="7">
        <v>1404</v>
      </c>
      <c r="D37" s="46">
        <v>46807</v>
      </c>
      <c r="E37" s="7">
        <v>46721</v>
      </c>
      <c r="F37" s="24">
        <v>53639</v>
      </c>
      <c r="G37" s="7">
        <v>941</v>
      </c>
      <c r="H37" s="63">
        <f t="shared" si="0"/>
        <v>1.7543205503458306</v>
      </c>
      <c r="I37" s="34"/>
    </row>
    <row r="38" spans="1:9" ht="15">
      <c r="A38" s="38" t="s">
        <v>33</v>
      </c>
      <c r="B38" s="24">
        <v>1196</v>
      </c>
      <c r="C38" s="7">
        <v>36</v>
      </c>
      <c r="D38" s="46">
        <v>2039</v>
      </c>
      <c r="E38" s="7">
        <v>1999</v>
      </c>
      <c r="F38" s="24">
        <v>1599</v>
      </c>
      <c r="G38" s="7">
        <v>91</v>
      </c>
      <c r="H38" s="63">
        <f t="shared" si="0"/>
        <v>5.691056910569105</v>
      </c>
      <c r="I38" s="34"/>
    </row>
    <row r="39" spans="1:9" ht="30">
      <c r="A39" s="38" t="s">
        <v>53</v>
      </c>
      <c r="B39" s="24">
        <v>1247</v>
      </c>
      <c r="C39" s="46">
        <v>36</v>
      </c>
      <c r="D39" s="46">
        <v>1172</v>
      </c>
      <c r="E39" s="46">
        <v>1147</v>
      </c>
      <c r="F39" s="24">
        <v>1373</v>
      </c>
      <c r="G39" s="46">
        <v>75</v>
      </c>
      <c r="H39" s="63">
        <f t="shared" si="0"/>
        <v>5.462490895848507</v>
      </c>
      <c r="I39" s="34"/>
    </row>
    <row r="40" spans="1:9" ht="19.5" customHeight="1">
      <c r="A40" s="39" t="s">
        <v>65</v>
      </c>
      <c r="B40" s="25">
        <v>239</v>
      </c>
      <c r="C40" s="25">
        <v>0</v>
      </c>
      <c r="D40" s="12">
        <f>D41</f>
        <v>239</v>
      </c>
      <c r="E40" s="25">
        <f>E41</f>
        <v>239</v>
      </c>
      <c r="F40" s="25">
        <f>F41</f>
        <v>250</v>
      </c>
      <c r="G40" s="25">
        <v>0</v>
      </c>
      <c r="H40" s="63">
        <f t="shared" si="0"/>
        <v>0</v>
      </c>
      <c r="I40" s="34"/>
    </row>
    <row r="41" spans="1:9" ht="30.75" customHeight="1">
      <c r="A41" s="38" t="s">
        <v>66</v>
      </c>
      <c r="B41" s="24">
        <v>239</v>
      </c>
      <c r="C41" s="7">
        <v>0</v>
      </c>
      <c r="D41" s="46">
        <v>239</v>
      </c>
      <c r="E41" s="7">
        <v>239</v>
      </c>
      <c r="F41" s="24">
        <v>250</v>
      </c>
      <c r="G41" s="7">
        <v>0</v>
      </c>
      <c r="H41" s="63">
        <f t="shared" si="0"/>
        <v>0</v>
      </c>
      <c r="I41" s="34"/>
    </row>
    <row r="42" spans="1:9" ht="14.25">
      <c r="A42" s="39" t="s">
        <v>50</v>
      </c>
      <c r="B42" s="25">
        <f>B43+B44+B45</f>
        <v>8010</v>
      </c>
      <c r="C42" s="25">
        <f>C43+C44+C45</f>
        <v>0</v>
      </c>
      <c r="D42" s="12">
        <f>D43+D44+D45</f>
        <v>86549</v>
      </c>
      <c r="E42" s="25">
        <f>E43+E44+E45</f>
        <v>86541</v>
      </c>
      <c r="F42" s="25">
        <f>F43+F44</f>
        <v>8315</v>
      </c>
      <c r="G42" s="25">
        <f>G43+G44</f>
        <v>525</v>
      </c>
      <c r="H42" s="63">
        <f t="shared" si="0"/>
        <v>6.313890559230306</v>
      </c>
      <c r="I42" s="34"/>
    </row>
    <row r="43" spans="1:9" ht="15">
      <c r="A43" s="38" t="s">
        <v>45</v>
      </c>
      <c r="B43" s="49">
        <v>1350</v>
      </c>
      <c r="C43" s="51">
        <v>0</v>
      </c>
      <c r="D43" s="20">
        <v>249</v>
      </c>
      <c r="E43" s="51">
        <v>249</v>
      </c>
      <c r="F43" s="49">
        <v>1418</v>
      </c>
      <c r="G43" s="51">
        <v>0</v>
      </c>
      <c r="H43" s="63">
        <f t="shared" si="0"/>
        <v>0</v>
      </c>
      <c r="I43" s="34"/>
    </row>
    <row r="44" spans="1:9" ht="15">
      <c r="A44" s="38" t="s">
        <v>34</v>
      </c>
      <c r="B44" s="24">
        <v>6660</v>
      </c>
      <c r="C44" s="7">
        <v>0</v>
      </c>
      <c r="D44" s="46">
        <v>6953</v>
      </c>
      <c r="E44" s="7">
        <v>6945</v>
      </c>
      <c r="F44" s="24">
        <v>6897</v>
      </c>
      <c r="G44" s="7">
        <v>525</v>
      </c>
      <c r="H44" s="63">
        <f t="shared" si="0"/>
        <v>7.612005219660722</v>
      </c>
      <c r="I44" s="34"/>
    </row>
    <row r="45" spans="1:9" ht="15">
      <c r="A45" s="40" t="s">
        <v>35</v>
      </c>
      <c r="B45" s="43">
        <v>0</v>
      </c>
      <c r="C45" s="41">
        <v>0</v>
      </c>
      <c r="D45" s="65">
        <v>79347</v>
      </c>
      <c r="E45" s="41">
        <v>79347</v>
      </c>
      <c r="F45" s="43">
        <v>0</v>
      </c>
      <c r="G45" s="41">
        <v>0</v>
      </c>
      <c r="H45" s="63">
        <v>0</v>
      </c>
      <c r="I45" s="34"/>
    </row>
    <row r="46" spans="1:9" ht="28.5">
      <c r="A46" s="62" t="s">
        <v>64</v>
      </c>
      <c r="B46" s="29">
        <f aca="true" t="shared" si="5" ref="B46:G46">B47</f>
        <v>8039</v>
      </c>
      <c r="C46" s="29">
        <f t="shared" si="5"/>
        <v>296</v>
      </c>
      <c r="D46" s="66">
        <f t="shared" si="5"/>
        <v>9551</v>
      </c>
      <c r="E46" s="29">
        <f t="shared" si="5"/>
        <v>9550</v>
      </c>
      <c r="F46" s="29">
        <f t="shared" si="5"/>
        <v>8053</v>
      </c>
      <c r="G46" s="29">
        <f t="shared" si="5"/>
        <v>129</v>
      </c>
      <c r="H46" s="63">
        <f t="shared" si="0"/>
        <v>1.6018874953433504</v>
      </c>
      <c r="I46" s="34"/>
    </row>
    <row r="47" spans="1:9" ht="15.75" thickBot="1">
      <c r="A47" s="40" t="s">
        <v>54</v>
      </c>
      <c r="B47" s="43">
        <v>8039</v>
      </c>
      <c r="C47" s="41">
        <v>296</v>
      </c>
      <c r="D47" s="65">
        <v>9551</v>
      </c>
      <c r="E47" s="41">
        <v>9550</v>
      </c>
      <c r="F47" s="43">
        <v>8053</v>
      </c>
      <c r="G47" s="41">
        <v>129</v>
      </c>
      <c r="H47" s="63">
        <f t="shared" si="0"/>
        <v>1.6018874953433504</v>
      </c>
      <c r="I47" s="34"/>
    </row>
    <row r="48" spans="1:9" ht="15.75" thickBot="1" thickTop="1">
      <c r="A48" s="42" t="s">
        <v>38</v>
      </c>
      <c r="B48" s="44">
        <f>SUM(B7,B16:B17,B20,B24,B28,B30,B36,B40,B42,B46)</f>
        <v>516080</v>
      </c>
      <c r="C48" s="44">
        <f>SUM(C7,C16:C17,C20,C24,C28,C30,C36,C40,C42,C46)</f>
        <v>4651</v>
      </c>
      <c r="D48" s="44">
        <f>D46+D42+D40+D36+D30+D24+D20+D17+D16+D7</f>
        <v>666710</v>
      </c>
      <c r="E48" s="44">
        <f>E46+E42+E40+E36+E30+E24+E20+E17+E16+E7</f>
        <v>648311</v>
      </c>
      <c r="F48" s="44">
        <f>F46+F42+F40+F36+F30+F28+F24+F20+F17+F16+F7</f>
        <v>545593</v>
      </c>
      <c r="G48" s="44">
        <f>G46+G42+G40+G36+G30+G28+G24+G20+G17+G16+G7</f>
        <v>6940</v>
      </c>
      <c r="H48" s="63">
        <f t="shared" si="0"/>
        <v>1.2720104546795872</v>
      </c>
      <c r="I48" s="34"/>
    </row>
    <row r="49" spans="2:9" ht="13.5" thickTop="1"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45" t="s">
        <v>40</v>
      </c>
      <c r="B50" s="45"/>
      <c r="C50" s="45"/>
      <c r="D50" s="45"/>
      <c r="E50" s="45"/>
      <c r="F50" s="45"/>
      <c r="G50" s="45"/>
      <c r="H50" s="34"/>
      <c r="I50" s="34"/>
    </row>
    <row r="51" spans="1:9" ht="15.75">
      <c r="A51" s="45" t="s">
        <v>41</v>
      </c>
      <c r="B51" s="45"/>
      <c r="C51" s="45"/>
      <c r="D51" s="45"/>
      <c r="E51" s="45"/>
      <c r="F51" s="45" t="s">
        <v>42</v>
      </c>
      <c r="G51" s="45"/>
      <c r="H51" s="34"/>
      <c r="I51" s="34"/>
    </row>
    <row r="52" spans="8:9" ht="12.75">
      <c r="H52" s="34"/>
      <c r="I52" s="34"/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9">
      <selection activeCell="A19" sqref="A19:F1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0.0039062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143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92</v>
      </c>
      <c r="C6" s="55" t="s">
        <v>93</v>
      </c>
      <c r="D6" s="10" t="s">
        <v>100</v>
      </c>
      <c r="E6" s="31" t="s">
        <v>101</v>
      </c>
      <c r="F6" s="54" t="s">
        <v>147</v>
      </c>
      <c r="G6" s="56" t="s">
        <v>148</v>
      </c>
      <c r="H6" s="9" t="s">
        <v>0</v>
      </c>
      <c r="I6" s="34"/>
    </row>
    <row r="7" spans="1:9" ht="29.25" thickTop="1">
      <c r="A7" s="36" t="s">
        <v>18</v>
      </c>
      <c r="B7" s="50">
        <f>B8+B9+B10+B12+B14</f>
        <v>67045</v>
      </c>
      <c r="C7" s="50">
        <f>C8+C9+C10+C12+C14</f>
        <v>56931</v>
      </c>
      <c r="D7" s="69">
        <f>D8+D9+D10+D11+D12+D14</f>
        <v>74892</v>
      </c>
      <c r="E7" s="69">
        <f>E8+E9+E10+E11+E12+E14</f>
        <v>73818</v>
      </c>
      <c r="F7" s="50">
        <f>F8+F9+F10+F12+F14+F13</f>
        <v>68898</v>
      </c>
      <c r="G7" s="50">
        <f>G8+G9+G10+G12+G14+G13</f>
        <v>59754</v>
      </c>
      <c r="H7" s="63">
        <f>G7/F7*100</f>
        <v>86.72820691456936</v>
      </c>
      <c r="I7" s="34"/>
    </row>
    <row r="8" spans="1:9" ht="15">
      <c r="A8" s="37" t="s">
        <v>39</v>
      </c>
      <c r="B8" s="24">
        <v>11607</v>
      </c>
      <c r="C8" s="7">
        <v>9233</v>
      </c>
      <c r="D8" s="46">
        <v>13083</v>
      </c>
      <c r="E8" s="7">
        <v>13080</v>
      </c>
      <c r="F8" s="24">
        <v>10612</v>
      </c>
      <c r="G8" s="7">
        <v>7676</v>
      </c>
      <c r="H8" s="63">
        <f>G8/F8*100</f>
        <v>72.33320768940821</v>
      </c>
      <c r="I8" s="34"/>
    </row>
    <row r="9" spans="1:9" ht="15">
      <c r="A9" s="38" t="s">
        <v>19</v>
      </c>
      <c r="B9" s="24">
        <v>9018</v>
      </c>
      <c r="C9" s="7">
        <v>7904</v>
      </c>
      <c r="D9" s="46">
        <v>10290</v>
      </c>
      <c r="E9" s="7">
        <v>10160</v>
      </c>
      <c r="F9" s="24">
        <v>8906</v>
      </c>
      <c r="G9" s="7">
        <v>8141</v>
      </c>
      <c r="H9" s="63">
        <f>G9/F9*100</f>
        <v>91.4102852009881</v>
      </c>
      <c r="I9" s="34"/>
    </row>
    <row r="10" spans="1:9" ht="15">
      <c r="A10" s="38" t="s">
        <v>20</v>
      </c>
      <c r="B10" s="24">
        <v>28880</v>
      </c>
      <c r="C10" s="7">
        <v>24964</v>
      </c>
      <c r="D10" s="46">
        <v>32590</v>
      </c>
      <c r="E10" s="7">
        <v>31856</v>
      </c>
      <c r="F10" s="24">
        <v>29657</v>
      </c>
      <c r="G10" s="7">
        <v>26884</v>
      </c>
      <c r="H10" s="63">
        <f>G10/F10*100</f>
        <v>90.64976228209191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5307</v>
      </c>
      <c r="C12" s="7">
        <v>5094</v>
      </c>
      <c r="D12" s="46">
        <v>6339</v>
      </c>
      <c r="E12" s="7">
        <v>6300</v>
      </c>
      <c r="F12" s="24">
        <v>5457</v>
      </c>
      <c r="G12" s="7">
        <v>5045</v>
      </c>
      <c r="H12" s="63">
        <f>G12/F12*100</f>
        <v>92.45006413780466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917</v>
      </c>
      <c r="H13" s="63">
        <v>0</v>
      </c>
      <c r="I13" s="34"/>
    </row>
    <row r="14" spans="1:9" ht="30">
      <c r="A14" s="38" t="s">
        <v>21</v>
      </c>
      <c r="B14" s="24">
        <v>12233</v>
      </c>
      <c r="C14" s="7">
        <v>9736</v>
      </c>
      <c r="D14" s="46">
        <v>12587</v>
      </c>
      <c r="E14" s="7">
        <v>12419</v>
      </c>
      <c r="F14" s="24">
        <v>13349</v>
      </c>
      <c r="G14" s="7">
        <v>11091</v>
      </c>
      <c r="H14" s="63">
        <f>G14/F14*100</f>
        <v>83.08487527155593</v>
      </c>
      <c r="I14" s="34"/>
    </row>
    <row r="15" spans="1:9" ht="14.25">
      <c r="A15" s="39" t="s">
        <v>22</v>
      </c>
      <c r="B15" s="27">
        <v>1430</v>
      </c>
      <c r="C15" s="8">
        <v>1088</v>
      </c>
      <c r="D15" s="13">
        <v>1430</v>
      </c>
      <c r="E15" s="8">
        <v>1430</v>
      </c>
      <c r="F15" s="27">
        <v>1401</v>
      </c>
      <c r="G15" s="8">
        <v>965</v>
      </c>
      <c r="H15" s="63">
        <f>G15/F15*100</f>
        <v>68.87937187723054</v>
      </c>
      <c r="I15" s="34"/>
    </row>
    <row r="16" spans="1:9" ht="46.5" customHeight="1">
      <c r="A16" s="39" t="s">
        <v>46</v>
      </c>
      <c r="B16" s="27">
        <f>B17+B18</f>
        <v>844</v>
      </c>
      <c r="C16" s="27">
        <f>C17+C18</f>
        <v>585</v>
      </c>
      <c r="D16" s="13">
        <f>D17+D18</f>
        <v>826</v>
      </c>
      <c r="E16" s="27">
        <f>E17+E18</f>
        <v>826</v>
      </c>
      <c r="F16" s="27">
        <f>F17+F18+F19</f>
        <v>2798</v>
      </c>
      <c r="G16" s="27">
        <f>G17+G18+G19</f>
        <v>2518</v>
      </c>
      <c r="H16" s="63">
        <f>G16/F16*100</f>
        <v>89.9928520371694</v>
      </c>
      <c r="I16" s="34"/>
    </row>
    <row r="17" spans="1:9" ht="30">
      <c r="A17" s="38" t="s">
        <v>47</v>
      </c>
      <c r="B17" s="24">
        <v>7</v>
      </c>
      <c r="C17" s="7">
        <v>0</v>
      </c>
      <c r="D17" s="46">
        <v>8</v>
      </c>
      <c r="E17" s="7">
        <v>8</v>
      </c>
      <c r="F17" s="24">
        <v>0</v>
      </c>
      <c r="G17" s="7">
        <v>0</v>
      </c>
      <c r="H17" s="63">
        <v>0</v>
      </c>
      <c r="I17" s="34"/>
    </row>
    <row r="18" spans="1:9" ht="15">
      <c r="A18" s="38" t="s">
        <v>59</v>
      </c>
      <c r="B18" s="24">
        <v>837</v>
      </c>
      <c r="C18" s="46">
        <v>585</v>
      </c>
      <c r="D18" s="46">
        <v>818</v>
      </c>
      <c r="E18" s="46">
        <v>818</v>
      </c>
      <c r="F18" s="24">
        <v>990</v>
      </c>
      <c r="G18" s="46">
        <v>720</v>
      </c>
      <c r="H18" s="63">
        <f aca="true" t="shared" si="0" ref="H18:H25">G18/F18*100</f>
        <v>72.72727272727273</v>
      </c>
      <c r="I18" s="34"/>
    </row>
    <row r="19" spans="1:9" ht="15">
      <c r="A19" s="38" t="s">
        <v>163</v>
      </c>
      <c r="B19" s="24">
        <v>0</v>
      </c>
      <c r="C19" s="46">
        <v>0</v>
      </c>
      <c r="D19" s="46">
        <v>0</v>
      </c>
      <c r="E19" s="46">
        <v>0</v>
      </c>
      <c r="F19" s="24">
        <v>1808</v>
      </c>
      <c r="G19" s="46">
        <v>1798</v>
      </c>
      <c r="H19" s="63">
        <f t="shared" si="0"/>
        <v>99.44690265486726</v>
      </c>
      <c r="I19" s="34"/>
    </row>
    <row r="20" spans="1:9" ht="19.5" customHeight="1">
      <c r="A20" s="39" t="s">
        <v>23</v>
      </c>
      <c r="B20" s="25">
        <f aca="true" t="shared" si="1" ref="B20:G20">B22+B23+B24</f>
        <v>22080</v>
      </c>
      <c r="C20" s="25">
        <f t="shared" si="1"/>
        <v>14417</v>
      </c>
      <c r="D20" s="12">
        <f t="shared" si="1"/>
        <v>22132</v>
      </c>
      <c r="E20" s="12">
        <f t="shared" si="1"/>
        <v>21730</v>
      </c>
      <c r="F20" s="25">
        <f t="shared" si="1"/>
        <v>17532</v>
      </c>
      <c r="G20" s="25">
        <f t="shared" si="1"/>
        <v>15034</v>
      </c>
      <c r="H20" s="63">
        <f t="shared" si="0"/>
        <v>85.75176819530003</v>
      </c>
      <c r="I20" s="34"/>
    </row>
    <row r="21" spans="1:9" ht="15" hidden="1">
      <c r="A21" s="38"/>
      <c r="B21" s="24"/>
      <c r="C21" s="46"/>
      <c r="D21" s="46">
        <v>1427</v>
      </c>
      <c r="E21" s="46">
        <v>1427</v>
      </c>
      <c r="F21" s="24"/>
      <c r="G21" s="46"/>
      <c r="H21" s="63" t="e">
        <f t="shared" si="0"/>
        <v>#DIV/0!</v>
      </c>
      <c r="I21" s="34"/>
    </row>
    <row r="22" spans="1:9" ht="30">
      <c r="A22" s="38" t="s">
        <v>81</v>
      </c>
      <c r="B22" s="24">
        <v>1427</v>
      </c>
      <c r="C22" s="46">
        <v>1248</v>
      </c>
      <c r="D22" s="46">
        <v>1427</v>
      </c>
      <c r="E22" s="7">
        <v>1427</v>
      </c>
      <c r="F22" s="24">
        <v>927</v>
      </c>
      <c r="G22" s="46">
        <v>779</v>
      </c>
      <c r="H22" s="63">
        <f t="shared" si="0"/>
        <v>84.03451995685005</v>
      </c>
      <c r="I22" s="34"/>
    </row>
    <row r="23" spans="1:9" ht="15">
      <c r="A23" s="38" t="s">
        <v>72</v>
      </c>
      <c r="B23" s="24">
        <v>20400</v>
      </c>
      <c r="C23" s="7">
        <v>12935</v>
      </c>
      <c r="D23" s="46">
        <v>20400</v>
      </c>
      <c r="E23" s="7">
        <v>19998</v>
      </c>
      <c r="F23" s="24">
        <v>16300</v>
      </c>
      <c r="G23" s="7">
        <v>14020</v>
      </c>
      <c r="H23" s="63">
        <f t="shared" si="0"/>
        <v>86.0122699386503</v>
      </c>
      <c r="I23" s="34"/>
    </row>
    <row r="24" spans="1:9" ht="30">
      <c r="A24" s="38" t="s">
        <v>58</v>
      </c>
      <c r="B24" s="24">
        <v>253</v>
      </c>
      <c r="C24" s="7">
        <v>234</v>
      </c>
      <c r="D24" s="46">
        <v>305</v>
      </c>
      <c r="E24" s="7">
        <v>305</v>
      </c>
      <c r="F24" s="24">
        <v>305</v>
      </c>
      <c r="G24" s="7">
        <v>235</v>
      </c>
      <c r="H24" s="63">
        <f t="shared" si="0"/>
        <v>77.04918032786885</v>
      </c>
      <c r="I24" s="34"/>
    </row>
    <row r="25" spans="1:9" ht="28.5">
      <c r="A25" s="39" t="s">
        <v>24</v>
      </c>
      <c r="B25" s="25">
        <f aca="true" t="shared" si="2" ref="B25:G25">B26+B27+B28</f>
        <v>31520</v>
      </c>
      <c r="C25" s="25">
        <f t="shared" si="2"/>
        <v>21331</v>
      </c>
      <c r="D25" s="12">
        <f t="shared" si="2"/>
        <v>36666</v>
      </c>
      <c r="E25" s="25">
        <f t="shared" si="2"/>
        <v>29882</v>
      </c>
      <c r="F25" s="25">
        <f t="shared" si="2"/>
        <v>37504</v>
      </c>
      <c r="G25" s="25">
        <f t="shared" si="2"/>
        <v>27350</v>
      </c>
      <c r="H25" s="63">
        <f t="shared" si="0"/>
        <v>72.92555460750853</v>
      </c>
      <c r="I25" s="34"/>
    </row>
    <row r="26" spans="1:9" ht="15">
      <c r="A26" s="38" t="s">
        <v>25</v>
      </c>
      <c r="B26" s="24">
        <v>2742</v>
      </c>
      <c r="C26" s="7">
        <v>0</v>
      </c>
      <c r="D26" s="46">
        <v>2891</v>
      </c>
      <c r="E26" s="7">
        <v>1733</v>
      </c>
      <c r="F26" s="24">
        <v>370</v>
      </c>
      <c r="G26" s="7">
        <v>370</v>
      </c>
      <c r="H26" s="63">
        <v>0</v>
      </c>
      <c r="I26" s="34"/>
    </row>
    <row r="27" spans="1:9" ht="15">
      <c r="A27" s="38" t="s">
        <v>26</v>
      </c>
      <c r="B27" s="24">
        <v>1229</v>
      </c>
      <c r="C27" s="7">
        <v>1229</v>
      </c>
      <c r="D27" s="46">
        <v>1229</v>
      </c>
      <c r="E27" s="7">
        <v>1229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27549</v>
      </c>
      <c r="C28" s="7">
        <v>20102</v>
      </c>
      <c r="D28" s="46">
        <v>32546</v>
      </c>
      <c r="E28" s="7">
        <v>26920</v>
      </c>
      <c r="F28" s="24">
        <v>37134</v>
      </c>
      <c r="G28" s="7">
        <v>26980</v>
      </c>
      <c r="H28" s="63">
        <f aca="true" t="shared" si="3" ref="H28:H49">G28/F28*100</f>
        <v>72.65578714924328</v>
      </c>
      <c r="I28" s="34"/>
    </row>
    <row r="29" spans="1:9" ht="28.5">
      <c r="A29" s="39" t="s">
        <v>51</v>
      </c>
      <c r="B29" s="27">
        <v>750</v>
      </c>
      <c r="C29" s="27">
        <v>0</v>
      </c>
      <c r="D29" s="13">
        <f>D30</f>
        <v>0</v>
      </c>
      <c r="E29" s="27">
        <v>0</v>
      </c>
      <c r="F29" s="27">
        <f>F30</f>
        <v>660</v>
      </c>
      <c r="G29" s="27">
        <f>G30</f>
        <v>571</v>
      </c>
      <c r="H29" s="63">
        <f t="shared" si="3"/>
        <v>86.51515151515152</v>
      </c>
      <c r="I29" s="34"/>
    </row>
    <row r="30" spans="1:9" ht="15">
      <c r="A30" s="53" t="s">
        <v>61</v>
      </c>
      <c r="B30" s="24">
        <v>750</v>
      </c>
      <c r="C30" s="7">
        <v>0</v>
      </c>
      <c r="D30" s="46">
        <v>0</v>
      </c>
      <c r="E30" s="7">
        <v>0</v>
      </c>
      <c r="F30" s="24">
        <v>660</v>
      </c>
      <c r="G30" s="7">
        <v>571</v>
      </c>
      <c r="H30" s="63">
        <f t="shared" si="3"/>
        <v>86.51515151515152</v>
      </c>
      <c r="I30" s="34"/>
    </row>
    <row r="31" spans="1:9" ht="14.25">
      <c r="A31" s="39" t="s">
        <v>48</v>
      </c>
      <c r="B31" s="25">
        <f aca="true" t="shared" si="4" ref="B31:G31">B32+B33+B34+B35+B36</f>
        <v>373308</v>
      </c>
      <c r="C31" s="25">
        <f t="shared" si="4"/>
        <v>289767</v>
      </c>
      <c r="D31" s="12">
        <f t="shared" si="4"/>
        <v>384407</v>
      </c>
      <c r="E31" s="25">
        <f t="shared" si="4"/>
        <v>374428</v>
      </c>
      <c r="F31" s="25">
        <f t="shared" si="4"/>
        <v>394472</v>
      </c>
      <c r="G31" s="25">
        <f t="shared" si="4"/>
        <v>298036</v>
      </c>
      <c r="H31" s="63">
        <f t="shared" si="3"/>
        <v>75.55314445638727</v>
      </c>
      <c r="I31" s="34"/>
    </row>
    <row r="32" spans="1:9" ht="15">
      <c r="A32" s="38" t="s">
        <v>28</v>
      </c>
      <c r="B32" s="24">
        <v>62430</v>
      </c>
      <c r="C32" s="7">
        <v>50293</v>
      </c>
      <c r="D32" s="46">
        <v>66163</v>
      </c>
      <c r="E32" s="7">
        <v>63327</v>
      </c>
      <c r="F32" s="24">
        <v>69799</v>
      </c>
      <c r="G32" s="7">
        <v>53909</v>
      </c>
      <c r="H32" s="63">
        <f t="shared" si="3"/>
        <v>77.23463086863708</v>
      </c>
      <c r="I32" s="34"/>
    </row>
    <row r="33" spans="1:9" ht="15">
      <c r="A33" s="38" t="s">
        <v>29</v>
      </c>
      <c r="B33" s="24">
        <v>290941</v>
      </c>
      <c r="C33" s="7">
        <v>222435</v>
      </c>
      <c r="D33" s="46">
        <v>297163</v>
      </c>
      <c r="E33" s="7">
        <v>290351</v>
      </c>
      <c r="F33" s="24">
        <v>303742</v>
      </c>
      <c r="G33" s="7">
        <v>226268</v>
      </c>
      <c r="H33" s="63">
        <f t="shared" si="3"/>
        <v>74.4934846020636</v>
      </c>
      <c r="I33" s="34"/>
    </row>
    <row r="34" spans="1:9" ht="15.75">
      <c r="A34" s="61" t="s">
        <v>57</v>
      </c>
      <c r="B34" s="24">
        <v>265</v>
      </c>
      <c r="C34" s="7">
        <v>94</v>
      </c>
      <c r="D34" s="46">
        <v>265</v>
      </c>
      <c r="E34" s="7">
        <v>139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6529</v>
      </c>
      <c r="C35" s="7">
        <v>6090</v>
      </c>
      <c r="D35" s="46">
        <v>6547</v>
      </c>
      <c r="E35" s="7">
        <v>6452</v>
      </c>
      <c r="F35" s="24">
        <v>6603</v>
      </c>
      <c r="G35" s="7">
        <v>6325</v>
      </c>
      <c r="H35" s="63">
        <f t="shared" si="3"/>
        <v>95.78979251855218</v>
      </c>
      <c r="I35" s="34"/>
    </row>
    <row r="36" spans="1:9" ht="30">
      <c r="A36" s="38" t="s">
        <v>31</v>
      </c>
      <c r="B36" s="24">
        <v>13143</v>
      </c>
      <c r="C36" s="7">
        <v>10855</v>
      </c>
      <c r="D36" s="46">
        <v>14269</v>
      </c>
      <c r="E36" s="7">
        <v>14159</v>
      </c>
      <c r="F36" s="24">
        <v>14328</v>
      </c>
      <c r="G36" s="7">
        <v>11534</v>
      </c>
      <c r="H36" s="63">
        <f t="shared" si="3"/>
        <v>80.499720826354</v>
      </c>
      <c r="I36" s="34"/>
    </row>
    <row r="37" spans="1:9" ht="33" customHeight="1">
      <c r="A37" s="39" t="s">
        <v>49</v>
      </c>
      <c r="B37" s="25">
        <f aca="true" t="shared" si="5" ref="B37:G37">B38+B39+B40</f>
        <v>51241</v>
      </c>
      <c r="C37" s="25">
        <f t="shared" si="5"/>
        <v>38901</v>
      </c>
      <c r="D37" s="12">
        <f t="shared" si="5"/>
        <v>50018</v>
      </c>
      <c r="E37" s="25">
        <f t="shared" si="5"/>
        <v>49867</v>
      </c>
      <c r="F37" s="25">
        <f t="shared" si="5"/>
        <v>55914</v>
      </c>
      <c r="G37" s="25">
        <f t="shared" si="5"/>
        <v>42941</v>
      </c>
      <c r="H37" s="63">
        <f t="shared" si="3"/>
        <v>76.79829738527023</v>
      </c>
      <c r="I37" s="34"/>
    </row>
    <row r="38" spans="1:9" ht="15">
      <c r="A38" s="38" t="s">
        <v>32</v>
      </c>
      <c r="B38" s="24">
        <v>47822</v>
      </c>
      <c r="C38" s="7">
        <v>36234</v>
      </c>
      <c r="D38" s="46">
        <v>46807</v>
      </c>
      <c r="E38" s="7">
        <v>46721</v>
      </c>
      <c r="F38" s="24">
        <v>53296</v>
      </c>
      <c r="G38" s="7">
        <v>40959</v>
      </c>
      <c r="H38" s="63">
        <f t="shared" si="3"/>
        <v>76.85192134494146</v>
      </c>
      <c r="I38" s="34"/>
    </row>
    <row r="39" spans="1:9" ht="15">
      <c r="A39" s="38" t="s">
        <v>33</v>
      </c>
      <c r="B39" s="24">
        <v>2168</v>
      </c>
      <c r="C39" s="7">
        <v>1726</v>
      </c>
      <c r="D39" s="46">
        <v>2039</v>
      </c>
      <c r="E39" s="7">
        <v>1999</v>
      </c>
      <c r="F39" s="24">
        <v>1375</v>
      </c>
      <c r="G39" s="7">
        <v>1051</v>
      </c>
      <c r="H39" s="63">
        <f t="shared" si="3"/>
        <v>76.43636363636364</v>
      </c>
      <c r="I39" s="34"/>
    </row>
    <row r="40" spans="1:9" ht="30">
      <c r="A40" s="38" t="s">
        <v>53</v>
      </c>
      <c r="B40" s="24">
        <v>1251</v>
      </c>
      <c r="C40" s="46">
        <v>941</v>
      </c>
      <c r="D40" s="46">
        <v>1172</v>
      </c>
      <c r="E40" s="46">
        <v>1147</v>
      </c>
      <c r="F40" s="24">
        <v>1243</v>
      </c>
      <c r="G40" s="46">
        <v>931</v>
      </c>
      <c r="H40" s="63">
        <f t="shared" si="3"/>
        <v>74.89943684633951</v>
      </c>
      <c r="I40" s="34"/>
    </row>
    <row r="41" spans="1:9" ht="19.5" customHeight="1">
      <c r="A41" s="39" t="s">
        <v>65</v>
      </c>
      <c r="B41" s="25">
        <f>B42</f>
        <v>239</v>
      </c>
      <c r="C41" s="25">
        <v>139</v>
      </c>
      <c r="D41" s="12">
        <f>D42</f>
        <v>239</v>
      </c>
      <c r="E41" s="25">
        <f>E42</f>
        <v>239</v>
      </c>
      <c r="F41" s="25">
        <f>F42</f>
        <v>250</v>
      </c>
      <c r="G41" s="25">
        <f>G42</f>
        <v>120</v>
      </c>
      <c r="H41" s="63">
        <f t="shared" si="3"/>
        <v>48</v>
      </c>
      <c r="I41" s="34"/>
    </row>
    <row r="42" spans="1:9" ht="30.75" customHeight="1">
      <c r="A42" s="38" t="s">
        <v>66</v>
      </c>
      <c r="B42" s="24">
        <v>239</v>
      </c>
      <c r="C42" s="7">
        <v>139</v>
      </c>
      <c r="D42" s="46">
        <v>239</v>
      </c>
      <c r="E42" s="7">
        <v>239</v>
      </c>
      <c r="F42" s="24">
        <v>250</v>
      </c>
      <c r="G42" s="7">
        <v>120</v>
      </c>
      <c r="H42" s="63">
        <f t="shared" si="3"/>
        <v>48</v>
      </c>
      <c r="I42" s="34"/>
    </row>
    <row r="43" spans="1:9" ht="14.25">
      <c r="A43" s="39" t="s">
        <v>50</v>
      </c>
      <c r="B43" s="25">
        <f aca="true" t="shared" si="6" ref="B43:G43">B44+B45+B46</f>
        <v>87643</v>
      </c>
      <c r="C43" s="25">
        <f t="shared" si="6"/>
        <v>85249</v>
      </c>
      <c r="D43" s="12">
        <f t="shared" si="6"/>
        <v>86549</v>
      </c>
      <c r="E43" s="25">
        <f t="shared" si="6"/>
        <v>86541</v>
      </c>
      <c r="F43" s="25">
        <f t="shared" si="6"/>
        <v>48673</v>
      </c>
      <c r="G43" s="25">
        <f t="shared" si="6"/>
        <v>47277</v>
      </c>
      <c r="H43" s="63">
        <f t="shared" si="3"/>
        <v>97.1318800977955</v>
      </c>
      <c r="I43" s="34"/>
    </row>
    <row r="44" spans="1:9" ht="15">
      <c r="A44" s="38" t="s">
        <v>45</v>
      </c>
      <c r="B44" s="49">
        <v>317</v>
      </c>
      <c r="C44" s="51">
        <v>249</v>
      </c>
      <c r="D44" s="20">
        <v>249</v>
      </c>
      <c r="E44" s="51">
        <v>249</v>
      </c>
      <c r="F44" s="49">
        <v>399</v>
      </c>
      <c r="G44" s="51">
        <v>97</v>
      </c>
      <c r="H44" s="63">
        <f t="shared" si="3"/>
        <v>24.31077694235589</v>
      </c>
      <c r="I44" s="34"/>
    </row>
    <row r="45" spans="1:9" ht="15">
      <c r="A45" s="38" t="s">
        <v>34</v>
      </c>
      <c r="B45" s="24">
        <v>7979</v>
      </c>
      <c r="C45" s="7">
        <v>5653</v>
      </c>
      <c r="D45" s="46">
        <v>6953</v>
      </c>
      <c r="E45" s="7">
        <v>6945</v>
      </c>
      <c r="F45" s="24">
        <v>7905</v>
      </c>
      <c r="G45" s="7">
        <v>6811</v>
      </c>
      <c r="H45" s="63">
        <f t="shared" si="3"/>
        <v>86.1606578115117</v>
      </c>
      <c r="I45" s="34"/>
    </row>
    <row r="46" spans="1:9" ht="15">
      <c r="A46" s="40" t="s">
        <v>35</v>
      </c>
      <c r="B46" s="43">
        <v>79347</v>
      </c>
      <c r="C46" s="41">
        <v>79347</v>
      </c>
      <c r="D46" s="65">
        <v>79347</v>
      </c>
      <c r="E46" s="41">
        <v>79347</v>
      </c>
      <c r="F46" s="43">
        <v>40369</v>
      </c>
      <c r="G46" s="41">
        <v>40369</v>
      </c>
      <c r="H46" s="63">
        <f t="shared" si="3"/>
        <v>100</v>
      </c>
      <c r="I46" s="34"/>
    </row>
    <row r="47" spans="1:9" ht="28.5">
      <c r="A47" s="62" t="s">
        <v>64</v>
      </c>
      <c r="B47" s="29">
        <f aca="true" t="shared" si="7" ref="B47:G47">B48</f>
        <v>9507</v>
      </c>
      <c r="C47" s="29">
        <f t="shared" si="7"/>
        <v>8330</v>
      </c>
      <c r="D47" s="66">
        <f t="shared" si="7"/>
        <v>9551</v>
      </c>
      <c r="E47" s="29">
        <f t="shared" si="7"/>
        <v>9550</v>
      </c>
      <c r="F47" s="29">
        <f t="shared" si="7"/>
        <v>8098</v>
      </c>
      <c r="G47" s="29">
        <f t="shared" si="7"/>
        <v>7104</v>
      </c>
      <c r="H47" s="63">
        <f t="shared" si="3"/>
        <v>87.72536428747838</v>
      </c>
      <c r="I47" s="34"/>
    </row>
    <row r="48" spans="1:9" ht="15.75" thickBot="1">
      <c r="A48" s="40" t="s">
        <v>54</v>
      </c>
      <c r="B48" s="43">
        <v>9507</v>
      </c>
      <c r="C48" s="41">
        <v>8330</v>
      </c>
      <c r="D48" s="65">
        <v>9551</v>
      </c>
      <c r="E48" s="41">
        <v>9550</v>
      </c>
      <c r="F48" s="43">
        <v>8098</v>
      </c>
      <c r="G48" s="41">
        <v>7104</v>
      </c>
      <c r="H48" s="63">
        <f t="shared" si="3"/>
        <v>87.72536428747838</v>
      </c>
      <c r="I48" s="34"/>
    </row>
    <row r="49" spans="1:9" ht="15.75" thickBot="1" thickTop="1">
      <c r="A49" s="42" t="s">
        <v>38</v>
      </c>
      <c r="B49" s="44">
        <f>B47+B43+B41+B37+B31+B29+B25+B20+B16+B15+B7</f>
        <v>645607</v>
      </c>
      <c r="C49" s="44">
        <f>C47+C43+C41+C37+C31+C29+C25+C20+C16+C15+C7</f>
        <v>516738</v>
      </c>
      <c r="D49" s="44">
        <f>D7+D15+D16+D20+D25+D29+D31+D37+D41+D43+D47</f>
        <v>666710</v>
      </c>
      <c r="E49" s="44">
        <f>E7+E15+E16+E20+E25+E29+E31+E37+E41+E43+E47</f>
        <v>648311</v>
      </c>
      <c r="F49" s="44">
        <f>F47+F43+F41+F37+F31+F29+F25+F20+F16+F15+F7</f>
        <v>636200</v>
      </c>
      <c r="G49" s="44">
        <f>G47+G43+G41+G37+G31+G29+G25+G20+G16+G15+G7</f>
        <v>501670</v>
      </c>
      <c r="H49" s="63">
        <f t="shared" si="3"/>
        <v>78.85413392015089</v>
      </c>
      <c r="I49" s="34"/>
    </row>
    <row r="50" spans="2:9" ht="0.75" customHeight="1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76" t="s">
        <v>42</v>
      </c>
      <c r="G52" s="76"/>
      <c r="H52" s="76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4">
    <mergeCell ref="A2:H2"/>
    <mergeCell ref="A3:H3"/>
    <mergeCell ref="A4:H4"/>
    <mergeCell ref="F52:H52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SheetLayoutView="100" zoomScalePageLayoutView="0" workbookViewId="0" topLeftCell="A7">
      <selection activeCell="H20" sqref="H20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149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94</v>
      </c>
      <c r="C6" s="60" t="s">
        <v>150</v>
      </c>
      <c r="D6" s="47" t="s">
        <v>100</v>
      </c>
      <c r="E6" s="58" t="s">
        <v>101</v>
      </c>
      <c r="F6" s="67" t="s">
        <v>151</v>
      </c>
      <c r="G6" s="56" t="s">
        <v>152</v>
      </c>
      <c r="H6" s="9" t="s">
        <v>0</v>
      </c>
    </row>
    <row r="7" spans="1:8" ht="16.5" thickTop="1">
      <c r="A7" s="14" t="s">
        <v>1</v>
      </c>
      <c r="B7" s="11">
        <f>B8+B9+B10+B11+B12+B13</f>
        <v>152302</v>
      </c>
      <c r="C7" s="22">
        <f>C8+C9+C10+C11+C12+C13+C14</f>
        <v>128957</v>
      </c>
      <c r="D7" s="11">
        <f>D8+D9+D10+D11+D12+D13</f>
        <v>156831</v>
      </c>
      <c r="E7" s="22">
        <f>E8+E9+E10+E11+E12+E13+E14</f>
        <v>151070</v>
      </c>
      <c r="F7" s="11">
        <f>F8+F9+F10+F11+F12+F13</f>
        <v>151082</v>
      </c>
      <c r="G7" s="22">
        <f>G8+G9+G10+G11+G12+G13+G14</f>
        <v>140105</v>
      </c>
      <c r="H7" s="23">
        <f aca="true" t="shared" si="0" ref="H7:H13">ROUND(G7/F7*100,1)</f>
        <v>92.7</v>
      </c>
    </row>
    <row r="8" spans="1:8" ht="31.5">
      <c r="A8" s="15" t="s">
        <v>2</v>
      </c>
      <c r="B8" s="64">
        <v>114214</v>
      </c>
      <c r="C8" s="58">
        <v>95672</v>
      </c>
      <c r="D8" s="64">
        <v>117063</v>
      </c>
      <c r="E8" s="58">
        <v>114660</v>
      </c>
      <c r="F8" s="57">
        <v>115000</v>
      </c>
      <c r="G8" s="58">
        <v>102254</v>
      </c>
      <c r="H8" s="26">
        <f t="shared" si="0"/>
        <v>88.9</v>
      </c>
    </row>
    <row r="9" spans="1:8" ht="15.75">
      <c r="A9" s="15" t="s">
        <v>69</v>
      </c>
      <c r="B9" s="64">
        <v>20400</v>
      </c>
      <c r="C9" s="58">
        <v>15344</v>
      </c>
      <c r="D9" s="64">
        <v>20400</v>
      </c>
      <c r="E9" s="58">
        <v>17032</v>
      </c>
      <c r="F9" s="57">
        <v>16000</v>
      </c>
      <c r="G9" s="58">
        <v>16182</v>
      </c>
      <c r="H9" s="26">
        <f t="shared" si="0"/>
        <v>101.1</v>
      </c>
    </row>
    <row r="10" spans="1:8" ht="31.5">
      <c r="A10" s="15" t="s">
        <v>3</v>
      </c>
      <c r="B10" s="64">
        <v>4797</v>
      </c>
      <c r="C10" s="58">
        <v>4725</v>
      </c>
      <c r="D10" s="64">
        <v>5234</v>
      </c>
      <c r="E10" s="58">
        <v>5234</v>
      </c>
      <c r="F10" s="57">
        <v>4834</v>
      </c>
      <c r="G10" s="58">
        <v>5468</v>
      </c>
      <c r="H10" s="26">
        <f t="shared" si="0"/>
        <v>113.1</v>
      </c>
    </row>
    <row r="11" spans="1:8" ht="31.5">
      <c r="A11" s="15" t="s">
        <v>4</v>
      </c>
      <c r="B11" s="64">
        <v>2348</v>
      </c>
      <c r="C11" s="58">
        <v>2469</v>
      </c>
      <c r="D11" s="64">
        <v>2573</v>
      </c>
      <c r="E11" s="58">
        <v>2574</v>
      </c>
      <c r="F11" s="57">
        <v>2413</v>
      </c>
      <c r="G11" s="58">
        <v>2615</v>
      </c>
      <c r="H11" s="26">
        <f t="shared" si="0"/>
        <v>108.4</v>
      </c>
    </row>
    <row r="12" spans="1:8" ht="15.75">
      <c r="A12" s="15" t="s">
        <v>5</v>
      </c>
      <c r="B12" s="64">
        <v>9486</v>
      </c>
      <c r="C12" s="58">
        <v>9817</v>
      </c>
      <c r="D12" s="64">
        <v>10511</v>
      </c>
      <c r="E12" s="58">
        <v>10535</v>
      </c>
      <c r="F12" s="57">
        <v>11815</v>
      </c>
      <c r="G12" s="58">
        <v>12952</v>
      </c>
      <c r="H12" s="26">
        <f t="shared" si="0"/>
        <v>109.6</v>
      </c>
    </row>
    <row r="13" spans="1:8" ht="15.75">
      <c r="A13" s="15" t="s">
        <v>6</v>
      </c>
      <c r="B13" s="64">
        <v>1057</v>
      </c>
      <c r="C13" s="58">
        <v>945</v>
      </c>
      <c r="D13" s="64">
        <v>1050</v>
      </c>
      <c r="E13" s="58">
        <v>1050</v>
      </c>
      <c r="F13" s="57">
        <v>1020</v>
      </c>
      <c r="G13" s="58">
        <v>746</v>
      </c>
      <c r="H13" s="26">
        <f t="shared" si="0"/>
        <v>73.1</v>
      </c>
    </row>
    <row r="14" spans="1:8" ht="47.25">
      <c r="A14" s="15" t="s">
        <v>7</v>
      </c>
      <c r="B14" s="46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-112</v>
      </c>
      <c r="H14" s="28" t="s">
        <v>8</v>
      </c>
    </row>
    <row r="15" spans="1:8" ht="31.5">
      <c r="A15" s="16" t="s">
        <v>9</v>
      </c>
      <c r="B15" s="12">
        <f aca="true" t="shared" si="1" ref="B15:G15">B16+B17+B18+B19+B20+B21</f>
        <v>12202</v>
      </c>
      <c r="C15" s="25">
        <f t="shared" si="1"/>
        <v>8457</v>
      </c>
      <c r="D15" s="12">
        <f t="shared" si="1"/>
        <v>10858</v>
      </c>
      <c r="E15" s="25">
        <f t="shared" si="1"/>
        <v>9803</v>
      </c>
      <c r="F15" s="12">
        <f t="shared" si="1"/>
        <v>8806</v>
      </c>
      <c r="G15" s="25">
        <f t="shared" si="1"/>
        <v>10484</v>
      </c>
      <c r="H15" s="26">
        <f aca="true" t="shared" si="2" ref="H15:H23">ROUND(G15/F15*100,1)</f>
        <v>119.1</v>
      </c>
    </row>
    <row r="16" spans="1:8" ht="47.25" customHeight="1">
      <c r="A16" s="17" t="s">
        <v>10</v>
      </c>
      <c r="B16" s="46">
        <v>1941</v>
      </c>
      <c r="C16" s="7">
        <v>1509</v>
      </c>
      <c r="D16" s="46">
        <v>1995</v>
      </c>
      <c r="E16" s="7">
        <v>1927</v>
      </c>
      <c r="F16" s="24">
        <v>2209</v>
      </c>
      <c r="G16" s="7">
        <v>2171</v>
      </c>
      <c r="H16" s="26">
        <f t="shared" si="2"/>
        <v>98.3</v>
      </c>
    </row>
    <row r="17" spans="1:8" ht="48" customHeight="1">
      <c r="A17" s="15" t="s">
        <v>11</v>
      </c>
      <c r="B17" s="64">
        <v>910</v>
      </c>
      <c r="C17" s="58">
        <v>977</v>
      </c>
      <c r="D17" s="64">
        <v>1013</v>
      </c>
      <c r="E17" s="58">
        <v>1013</v>
      </c>
      <c r="F17" s="57">
        <v>660</v>
      </c>
      <c r="G17" s="58">
        <v>528</v>
      </c>
      <c r="H17" s="26">
        <f t="shared" si="2"/>
        <v>80</v>
      </c>
    </row>
    <row r="18" spans="1:8" ht="47.25">
      <c r="A18" s="15" t="s">
        <v>44</v>
      </c>
      <c r="B18" s="64">
        <v>937</v>
      </c>
      <c r="C18" s="58">
        <v>1187</v>
      </c>
      <c r="D18" s="64">
        <v>1209</v>
      </c>
      <c r="E18" s="58">
        <v>1210</v>
      </c>
      <c r="F18" s="57">
        <v>291</v>
      </c>
      <c r="G18" s="58">
        <v>355</v>
      </c>
      <c r="H18" s="26">
        <f t="shared" si="2"/>
        <v>122</v>
      </c>
    </row>
    <row r="19" spans="1:8" ht="15.75">
      <c r="A19" s="15" t="s">
        <v>12</v>
      </c>
      <c r="B19" s="64">
        <v>1000</v>
      </c>
      <c r="C19" s="58">
        <v>838</v>
      </c>
      <c r="D19" s="64">
        <v>1041</v>
      </c>
      <c r="E19" s="58">
        <v>1041</v>
      </c>
      <c r="F19" s="57">
        <v>1000</v>
      </c>
      <c r="G19" s="58">
        <v>1214</v>
      </c>
      <c r="H19" s="26">
        <f t="shared" si="2"/>
        <v>121.4</v>
      </c>
    </row>
    <row r="20" spans="1:8" ht="63">
      <c r="A20" s="15" t="s">
        <v>62</v>
      </c>
      <c r="B20" s="64">
        <v>4174</v>
      </c>
      <c r="C20" s="58">
        <v>762</v>
      </c>
      <c r="D20" s="64">
        <v>1978</v>
      </c>
      <c r="E20" s="58">
        <v>973</v>
      </c>
      <c r="F20" s="57">
        <v>0</v>
      </c>
      <c r="G20" s="58">
        <v>1513</v>
      </c>
      <c r="H20" s="26">
        <v>0</v>
      </c>
    </row>
    <row r="21" spans="1:8" ht="31.5">
      <c r="A21" s="15" t="s">
        <v>13</v>
      </c>
      <c r="B21" s="46">
        <v>3240</v>
      </c>
      <c r="C21" s="7">
        <v>3184</v>
      </c>
      <c r="D21" s="46">
        <v>3622</v>
      </c>
      <c r="E21" s="7">
        <v>3639</v>
      </c>
      <c r="F21" s="46">
        <v>4646</v>
      </c>
      <c r="G21" s="7">
        <v>4703</v>
      </c>
      <c r="H21" s="26">
        <f t="shared" si="2"/>
        <v>101.2</v>
      </c>
    </row>
    <row r="22" spans="1:8" ht="31.5">
      <c r="A22" s="16" t="s">
        <v>14</v>
      </c>
      <c r="B22" s="21">
        <f aca="true" t="shared" si="3" ref="B22:G22">B15+B7</f>
        <v>164504</v>
      </c>
      <c r="C22" s="32">
        <f t="shared" si="3"/>
        <v>137414</v>
      </c>
      <c r="D22" s="21">
        <f t="shared" si="3"/>
        <v>167689</v>
      </c>
      <c r="E22" s="32">
        <f t="shared" si="3"/>
        <v>160873</v>
      </c>
      <c r="F22" s="21">
        <f t="shared" si="3"/>
        <v>159888</v>
      </c>
      <c r="G22" s="32">
        <f t="shared" si="3"/>
        <v>150589</v>
      </c>
      <c r="H22" s="26">
        <f t="shared" si="2"/>
        <v>94.2</v>
      </c>
    </row>
    <row r="23" spans="1:8" ht="31.5">
      <c r="A23" s="18" t="s">
        <v>55</v>
      </c>
      <c r="B23" s="66">
        <v>472720</v>
      </c>
      <c r="C23" s="52">
        <v>472672</v>
      </c>
      <c r="D23" s="66">
        <v>493246</v>
      </c>
      <c r="E23" s="52">
        <v>493246</v>
      </c>
      <c r="F23" s="66">
        <v>468687</v>
      </c>
      <c r="G23" s="52">
        <v>438553</v>
      </c>
      <c r="H23" s="33">
        <f t="shared" si="2"/>
        <v>93.6</v>
      </c>
    </row>
    <row r="24" spans="1:8" ht="48" thickBot="1">
      <c r="A24" s="16" t="s">
        <v>56</v>
      </c>
      <c r="B24" s="13">
        <v>-290</v>
      </c>
      <c r="C24" s="8">
        <v>-290</v>
      </c>
      <c r="D24" s="13">
        <v>-1290</v>
      </c>
      <c r="E24" s="8">
        <v>-1290</v>
      </c>
      <c r="F24" s="13">
        <v>-2750</v>
      </c>
      <c r="G24" s="8">
        <v>-2750</v>
      </c>
      <c r="H24" s="28" t="s">
        <v>8</v>
      </c>
    </row>
    <row r="25" spans="1:8" ht="28.5" customHeight="1" thickBot="1" thickTop="1">
      <c r="A25" s="6" t="s">
        <v>15</v>
      </c>
      <c r="B25" s="68">
        <f aca="true" t="shared" si="4" ref="B25:G25">B22+B23+B24</f>
        <v>636934</v>
      </c>
      <c r="C25" s="30">
        <f t="shared" si="4"/>
        <v>609796</v>
      </c>
      <c r="D25" s="68">
        <f t="shared" si="4"/>
        <v>659645</v>
      </c>
      <c r="E25" s="30">
        <f t="shared" si="4"/>
        <v>652829</v>
      </c>
      <c r="F25" s="68">
        <f t="shared" si="4"/>
        <v>625825</v>
      </c>
      <c r="G25" s="30">
        <f t="shared" si="4"/>
        <v>586392</v>
      </c>
      <c r="H25" s="19">
        <f>ROUND(G25/F25*100,1)</f>
        <v>93.7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33.75" customHeight="1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20.25" customHeight="1">
      <c r="A28" s="45" t="s">
        <v>41</v>
      </c>
      <c r="B28" s="45"/>
      <c r="C28" s="45"/>
      <c r="D28" s="45"/>
      <c r="E28" s="45"/>
      <c r="F28" s="76" t="s">
        <v>42</v>
      </c>
      <c r="G28" s="76"/>
      <c r="H28" s="76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2">
      <selection activeCell="A18" sqref="A18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149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95</v>
      </c>
      <c r="C6" s="55" t="s">
        <v>96</v>
      </c>
      <c r="D6" s="10" t="s">
        <v>100</v>
      </c>
      <c r="E6" s="7" t="s">
        <v>101</v>
      </c>
      <c r="F6" s="67" t="s">
        <v>153</v>
      </c>
      <c r="G6" s="56" t="s">
        <v>154</v>
      </c>
      <c r="H6" s="9" t="s">
        <v>0</v>
      </c>
      <c r="I6" s="34"/>
    </row>
    <row r="7" spans="1:9" ht="29.25" thickTop="1">
      <c r="A7" s="36" t="s">
        <v>18</v>
      </c>
      <c r="B7" s="69">
        <f>B8+B9+B10+B12+B14</f>
        <v>68944</v>
      </c>
      <c r="C7" s="50">
        <f>C8+C9+C10+C12+C14</f>
        <v>62422</v>
      </c>
      <c r="D7" s="69">
        <f>D8+D9+D10+D11+D12+D14</f>
        <v>74892</v>
      </c>
      <c r="E7" s="11">
        <f>E8+E9+E10+E11+E12+E14</f>
        <v>73818</v>
      </c>
      <c r="F7" s="69">
        <f>F8+F9+F10+F12+F14+F13</f>
        <v>70192</v>
      </c>
      <c r="G7" s="69">
        <f>G8+G9+G10+G12+G14+G13</f>
        <v>65510</v>
      </c>
      <c r="H7" s="63">
        <f>G7/F7*100</f>
        <v>93.32972418509232</v>
      </c>
      <c r="I7" s="34"/>
    </row>
    <row r="8" spans="1:9" ht="15">
      <c r="A8" s="37" t="s">
        <v>39</v>
      </c>
      <c r="B8" s="46">
        <v>11625</v>
      </c>
      <c r="C8" s="7">
        <v>10699</v>
      </c>
      <c r="D8" s="46">
        <v>13083</v>
      </c>
      <c r="E8" s="7">
        <v>13080</v>
      </c>
      <c r="F8" s="46">
        <v>10495</v>
      </c>
      <c r="G8" s="7">
        <v>9173</v>
      </c>
      <c r="H8" s="63">
        <f>G8/F8*100</f>
        <v>87.40352548832777</v>
      </c>
      <c r="I8" s="34"/>
    </row>
    <row r="9" spans="1:9" ht="15">
      <c r="A9" s="38" t="s">
        <v>19</v>
      </c>
      <c r="B9" s="46">
        <v>9386</v>
      </c>
      <c r="C9" s="7">
        <v>8558</v>
      </c>
      <c r="D9" s="46">
        <v>10290</v>
      </c>
      <c r="E9" s="7">
        <v>10160</v>
      </c>
      <c r="F9" s="46">
        <v>8955</v>
      </c>
      <c r="G9" s="7">
        <v>8684</v>
      </c>
      <c r="H9" s="63">
        <f>G9/F9*100</f>
        <v>96.97375767727526</v>
      </c>
      <c r="I9" s="34"/>
    </row>
    <row r="10" spans="1:9" ht="15">
      <c r="A10" s="38" t="s">
        <v>20</v>
      </c>
      <c r="B10" s="46">
        <v>30337</v>
      </c>
      <c r="C10" s="7">
        <v>27147</v>
      </c>
      <c r="D10" s="46">
        <v>32590</v>
      </c>
      <c r="E10" s="7">
        <v>31856</v>
      </c>
      <c r="F10" s="46">
        <v>30612</v>
      </c>
      <c r="G10" s="7">
        <v>28908</v>
      </c>
      <c r="H10" s="63">
        <f>G10/F10*100</f>
        <v>94.43355546844376</v>
      </c>
      <c r="I10" s="34"/>
    </row>
    <row r="11" spans="1:9" ht="15">
      <c r="A11" s="38" t="s">
        <v>52</v>
      </c>
      <c r="B11" s="46">
        <v>0</v>
      </c>
      <c r="C11" s="7">
        <v>0</v>
      </c>
      <c r="D11" s="46">
        <v>3</v>
      </c>
      <c r="E11" s="7">
        <v>3</v>
      </c>
      <c r="F11" s="46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46">
        <v>5546</v>
      </c>
      <c r="C12" s="7">
        <v>5348</v>
      </c>
      <c r="D12" s="46">
        <v>6339</v>
      </c>
      <c r="E12" s="7">
        <v>6300</v>
      </c>
      <c r="F12" s="46">
        <v>5625</v>
      </c>
      <c r="G12" s="7">
        <v>5390</v>
      </c>
      <c r="H12" s="63">
        <f>G12/F12*100</f>
        <v>95.82222222222222</v>
      </c>
      <c r="I12" s="34"/>
    </row>
    <row r="13" spans="1:9" ht="30">
      <c r="A13" s="38" t="s">
        <v>161</v>
      </c>
      <c r="B13" s="46">
        <v>0</v>
      </c>
      <c r="C13" s="7">
        <v>0</v>
      </c>
      <c r="D13" s="46">
        <v>0</v>
      </c>
      <c r="E13" s="7">
        <v>0</v>
      </c>
      <c r="F13" s="46">
        <v>917</v>
      </c>
      <c r="G13" s="7">
        <v>917</v>
      </c>
      <c r="H13" s="63">
        <f>G13/F13*100</f>
        <v>100</v>
      </c>
      <c r="I13" s="34"/>
    </row>
    <row r="14" spans="1:9" ht="30">
      <c r="A14" s="38" t="s">
        <v>21</v>
      </c>
      <c r="B14" s="46">
        <v>12050</v>
      </c>
      <c r="C14" s="7">
        <v>10670</v>
      </c>
      <c r="D14" s="46">
        <v>12587</v>
      </c>
      <c r="E14" s="7">
        <v>12419</v>
      </c>
      <c r="F14" s="46">
        <v>13588</v>
      </c>
      <c r="G14" s="7">
        <v>12438</v>
      </c>
      <c r="H14" s="63">
        <f>G14/F14*100</f>
        <v>91.53664998528113</v>
      </c>
      <c r="I14" s="34"/>
    </row>
    <row r="15" spans="1:9" ht="14.25">
      <c r="A15" s="39" t="s">
        <v>22</v>
      </c>
      <c r="B15" s="13">
        <v>1430</v>
      </c>
      <c r="C15" s="8">
        <v>1252</v>
      </c>
      <c r="D15" s="13">
        <v>1430</v>
      </c>
      <c r="E15" s="8">
        <v>1430</v>
      </c>
      <c r="F15" s="13">
        <v>1401</v>
      </c>
      <c r="G15" s="8">
        <v>1274</v>
      </c>
      <c r="H15" s="63">
        <f>G15/F15*100</f>
        <v>90.93504639543183</v>
      </c>
      <c r="I15" s="34"/>
    </row>
    <row r="16" spans="1:9" ht="46.5" customHeight="1">
      <c r="A16" s="39" t="s">
        <v>46</v>
      </c>
      <c r="B16" s="13">
        <f>B17+B19</f>
        <v>844</v>
      </c>
      <c r="C16" s="27">
        <f>C17+C19</f>
        <v>649</v>
      </c>
      <c r="D16" s="13">
        <f>D17+D19</f>
        <v>826</v>
      </c>
      <c r="E16" s="27">
        <f>E17+E19</f>
        <v>826</v>
      </c>
      <c r="F16" s="13">
        <f>F17+F19+F18</f>
        <v>2798</v>
      </c>
      <c r="G16" s="13">
        <f>G17+G19+G18</f>
        <v>2577</v>
      </c>
      <c r="H16" s="63">
        <f>G16/F16*100</f>
        <v>92.10150107219442</v>
      </c>
      <c r="I16" s="34"/>
    </row>
    <row r="17" spans="1:9" ht="30">
      <c r="A17" s="38" t="s">
        <v>47</v>
      </c>
      <c r="B17" s="46">
        <v>7</v>
      </c>
      <c r="C17" s="7">
        <v>7</v>
      </c>
      <c r="D17" s="46">
        <v>8</v>
      </c>
      <c r="E17" s="7">
        <v>8</v>
      </c>
      <c r="F17" s="46">
        <v>0</v>
      </c>
      <c r="G17" s="7">
        <v>0</v>
      </c>
      <c r="H17" s="63">
        <v>0</v>
      </c>
      <c r="I17" s="34"/>
    </row>
    <row r="18" spans="1:9" ht="15">
      <c r="A18" s="38" t="s">
        <v>163</v>
      </c>
      <c r="B18" s="24">
        <v>0</v>
      </c>
      <c r="C18" s="46">
        <v>0</v>
      </c>
      <c r="D18" s="46">
        <v>0</v>
      </c>
      <c r="E18" s="46">
        <v>0</v>
      </c>
      <c r="F18" s="24">
        <v>1808</v>
      </c>
      <c r="G18" s="46">
        <v>1799</v>
      </c>
      <c r="H18" s="63">
        <f aca="true" t="shared" si="0" ref="H18:H26">G18/F18*100</f>
        <v>99.50221238938053</v>
      </c>
      <c r="I18" s="34"/>
    </row>
    <row r="19" spans="1:9" ht="15">
      <c r="A19" s="38" t="s">
        <v>59</v>
      </c>
      <c r="B19" s="46">
        <v>837</v>
      </c>
      <c r="C19" s="46">
        <v>642</v>
      </c>
      <c r="D19" s="46">
        <v>818</v>
      </c>
      <c r="E19" s="46">
        <v>818</v>
      </c>
      <c r="F19" s="46">
        <v>990</v>
      </c>
      <c r="G19" s="46">
        <v>778</v>
      </c>
      <c r="H19" s="63">
        <f t="shared" si="0"/>
        <v>78.58585858585857</v>
      </c>
      <c r="I19" s="34"/>
    </row>
    <row r="20" spans="1:9" ht="19.5" customHeight="1">
      <c r="A20" s="39" t="s">
        <v>23</v>
      </c>
      <c r="B20" s="12">
        <f aca="true" t="shared" si="1" ref="B20:G20">B22+B23+B24</f>
        <v>22104</v>
      </c>
      <c r="C20" s="25">
        <f t="shared" si="1"/>
        <v>14620</v>
      </c>
      <c r="D20" s="12">
        <f t="shared" si="1"/>
        <v>22132</v>
      </c>
      <c r="E20" s="12">
        <f t="shared" si="1"/>
        <v>21730</v>
      </c>
      <c r="F20" s="12">
        <f t="shared" si="1"/>
        <v>17532</v>
      </c>
      <c r="G20" s="25">
        <f t="shared" si="1"/>
        <v>16566</v>
      </c>
      <c r="H20" s="63">
        <f t="shared" si="0"/>
        <v>94.49007529089664</v>
      </c>
      <c r="I20" s="34"/>
    </row>
    <row r="21" spans="1:9" ht="15" hidden="1">
      <c r="A21" s="38"/>
      <c r="B21" s="46"/>
      <c r="C21" s="46"/>
      <c r="D21" s="46">
        <v>1427</v>
      </c>
      <c r="E21" s="46">
        <v>1427</v>
      </c>
      <c r="F21" s="46"/>
      <c r="G21" s="46"/>
      <c r="H21" s="63" t="e">
        <f t="shared" si="0"/>
        <v>#DIV/0!</v>
      </c>
      <c r="I21" s="34"/>
    </row>
    <row r="22" spans="1:9" ht="30">
      <c r="A22" s="38" t="s">
        <v>81</v>
      </c>
      <c r="B22" s="46">
        <v>1427</v>
      </c>
      <c r="C22" s="46">
        <v>1427</v>
      </c>
      <c r="D22" s="46">
        <v>1427</v>
      </c>
      <c r="E22" s="7">
        <v>1427</v>
      </c>
      <c r="F22" s="46">
        <v>927</v>
      </c>
      <c r="G22" s="46">
        <v>779</v>
      </c>
      <c r="H22" s="63">
        <f t="shared" si="0"/>
        <v>84.03451995685005</v>
      </c>
      <c r="I22" s="34"/>
    </row>
    <row r="23" spans="1:9" ht="15">
      <c r="A23" s="38" t="s">
        <v>72</v>
      </c>
      <c r="B23" s="46">
        <v>20400</v>
      </c>
      <c r="C23" s="7">
        <v>12935</v>
      </c>
      <c r="D23" s="46">
        <v>20400</v>
      </c>
      <c r="E23" s="7">
        <v>19998</v>
      </c>
      <c r="F23" s="46">
        <v>16300</v>
      </c>
      <c r="G23" s="7">
        <v>15506</v>
      </c>
      <c r="H23" s="63">
        <f t="shared" si="0"/>
        <v>95.12883435582822</v>
      </c>
      <c r="I23" s="34"/>
    </row>
    <row r="24" spans="1:9" ht="30">
      <c r="A24" s="38" t="s">
        <v>58</v>
      </c>
      <c r="B24" s="46">
        <v>277</v>
      </c>
      <c r="C24" s="7">
        <v>258</v>
      </c>
      <c r="D24" s="46">
        <v>305</v>
      </c>
      <c r="E24" s="7">
        <v>305</v>
      </c>
      <c r="F24" s="46">
        <v>305</v>
      </c>
      <c r="G24" s="7">
        <v>281</v>
      </c>
      <c r="H24" s="63">
        <f t="shared" si="0"/>
        <v>92.1311475409836</v>
      </c>
      <c r="I24" s="34"/>
    </row>
    <row r="25" spans="1:9" ht="28.5">
      <c r="A25" s="39" t="s">
        <v>24</v>
      </c>
      <c r="B25" s="12">
        <f aca="true" t="shared" si="2" ref="B25:G25">B26+B27+B28</f>
        <v>32255</v>
      </c>
      <c r="C25" s="25">
        <f t="shared" si="2"/>
        <v>22869</v>
      </c>
      <c r="D25" s="12">
        <f t="shared" si="2"/>
        <v>36666</v>
      </c>
      <c r="E25" s="25">
        <f t="shared" si="2"/>
        <v>29882</v>
      </c>
      <c r="F25" s="12">
        <f t="shared" si="2"/>
        <v>37777</v>
      </c>
      <c r="G25" s="25">
        <f t="shared" si="2"/>
        <v>29697</v>
      </c>
      <c r="H25" s="63">
        <f t="shared" si="0"/>
        <v>78.61132435079546</v>
      </c>
      <c r="I25" s="34"/>
    </row>
    <row r="26" spans="1:9" ht="15">
      <c r="A26" s="38" t="s">
        <v>25</v>
      </c>
      <c r="B26" s="46">
        <v>2742</v>
      </c>
      <c r="C26" s="7">
        <v>0</v>
      </c>
      <c r="D26" s="46">
        <v>2891</v>
      </c>
      <c r="E26" s="7">
        <v>1733</v>
      </c>
      <c r="F26" s="46">
        <v>370</v>
      </c>
      <c r="G26" s="7">
        <v>370</v>
      </c>
      <c r="H26" s="63">
        <f t="shared" si="0"/>
        <v>100</v>
      </c>
      <c r="I26" s="34"/>
    </row>
    <row r="27" spans="1:9" ht="15">
      <c r="A27" s="38" t="s">
        <v>26</v>
      </c>
      <c r="B27" s="46">
        <v>1229</v>
      </c>
      <c r="C27" s="7">
        <v>1229</v>
      </c>
      <c r="D27" s="46">
        <v>1229</v>
      </c>
      <c r="E27" s="7">
        <v>1229</v>
      </c>
      <c r="F27" s="46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46">
        <v>28284</v>
      </c>
      <c r="C28" s="7">
        <v>21640</v>
      </c>
      <c r="D28" s="46">
        <v>32546</v>
      </c>
      <c r="E28" s="7">
        <v>26920</v>
      </c>
      <c r="F28" s="46">
        <v>37407</v>
      </c>
      <c r="G28" s="7">
        <v>29327</v>
      </c>
      <c r="H28" s="63">
        <f aca="true" t="shared" si="3" ref="H28:H49">G28/F28*100</f>
        <v>78.39976474991312</v>
      </c>
      <c r="I28" s="34"/>
    </row>
    <row r="29" spans="1:9" ht="28.5">
      <c r="A29" s="39" t="s">
        <v>51</v>
      </c>
      <c r="B29" s="13">
        <f>B30</f>
        <v>0</v>
      </c>
      <c r="C29" s="27">
        <v>0</v>
      </c>
      <c r="D29" s="13">
        <f>D30</f>
        <v>0</v>
      </c>
      <c r="E29" s="27">
        <v>0</v>
      </c>
      <c r="F29" s="13">
        <f>F30</f>
        <v>660</v>
      </c>
      <c r="G29" s="13">
        <f>G30</f>
        <v>571</v>
      </c>
      <c r="H29" s="63">
        <f t="shared" si="3"/>
        <v>86.51515151515152</v>
      </c>
      <c r="I29" s="34"/>
    </row>
    <row r="30" spans="1:9" ht="15">
      <c r="A30" s="53" t="s">
        <v>61</v>
      </c>
      <c r="B30" s="46">
        <v>0</v>
      </c>
      <c r="C30" s="7">
        <v>0</v>
      </c>
      <c r="D30" s="46">
        <v>0</v>
      </c>
      <c r="E30" s="7">
        <v>0</v>
      </c>
      <c r="F30" s="46">
        <v>660</v>
      </c>
      <c r="G30" s="7">
        <v>571</v>
      </c>
      <c r="H30" s="63">
        <f t="shared" si="3"/>
        <v>86.51515151515152</v>
      </c>
      <c r="I30" s="34"/>
    </row>
    <row r="31" spans="1:9" ht="14.25">
      <c r="A31" s="39" t="s">
        <v>48</v>
      </c>
      <c r="B31" s="12">
        <f aca="true" t="shared" si="4" ref="B31:G31">B32+B33+B34+B35+B36</f>
        <v>374008</v>
      </c>
      <c r="C31" s="25">
        <f t="shared" si="4"/>
        <v>317456</v>
      </c>
      <c r="D31" s="12">
        <f t="shared" si="4"/>
        <v>384407</v>
      </c>
      <c r="E31" s="25">
        <f t="shared" si="4"/>
        <v>374428</v>
      </c>
      <c r="F31" s="12">
        <f t="shared" si="4"/>
        <v>396203</v>
      </c>
      <c r="G31" s="25">
        <f t="shared" si="4"/>
        <v>327656</v>
      </c>
      <c r="H31" s="63">
        <f t="shared" si="3"/>
        <v>82.69902045163717</v>
      </c>
      <c r="I31" s="34"/>
    </row>
    <row r="32" spans="1:9" ht="15">
      <c r="A32" s="38" t="s">
        <v>28</v>
      </c>
      <c r="B32" s="46">
        <v>62554</v>
      </c>
      <c r="C32" s="7">
        <v>52285</v>
      </c>
      <c r="D32" s="46">
        <v>66163</v>
      </c>
      <c r="E32" s="7">
        <v>63327</v>
      </c>
      <c r="F32" s="46">
        <v>69747</v>
      </c>
      <c r="G32" s="7">
        <v>58512</v>
      </c>
      <c r="H32" s="63">
        <f t="shared" si="3"/>
        <v>83.89178029162545</v>
      </c>
      <c r="I32" s="34"/>
    </row>
    <row r="33" spans="1:9" ht="15">
      <c r="A33" s="38" t="s">
        <v>29</v>
      </c>
      <c r="B33" s="46">
        <v>291042</v>
      </c>
      <c r="C33" s="7">
        <v>247552</v>
      </c>
      <c r="D33" s="46">
        <v>297163</v>
      </c>
      <c r="E33" s="7">
        <v>290351</v>
      </c>
      <c r="F33" s="46">
        <v>305256</v>
      </c>
      <c r="G33" s="7">
        <v>250053</v>
      </c>
      <c r="H33" s="63">
        <f t="shared" si="3"/>
        <v>81.9158345781901</v>
      </c>
      <c r="I33" s="34"/>
    </row>
    <row r="34" spans="1:9" ht="15.75">
      <c r="A34" s="61" t="s">
        <v>57</v>
      </c>
      <c r="B34" s="46">
        <v>265</v>
      </c>
      <c r="C34" s="7">
        <v>109</v>
      </c>
      <c r="D34" s="46">
        <v>265</v>
      </c>
      <c r="E34" s="7">
        <v>139</v>
      </c>
      <c r="F34" s="46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46">
        <v>6529</v>
      </c>
      <c r="C35" s="7">
        <v>6219</v>
      </c>
      <c r="D35" s="46">
        <v>6547</v>
      </c>
      <c r="E35" s="7">
        <v>6452</v>
      </c>
      <c r="F35" s="46">
        <v>6767</v>
      </c>
      <c r="G35" s="7">
        <v>6468</v>
      </c>
      <c r="H35" s="63">
        <f t="shared" si="3"/>
        <v>95.58149844835229</v>
      </c>
      <c r="I35" s="34"/>
    </row>
    <row r="36" spans="1:9" ht="30">
      <c r="A36" s="38" t="s">
        <v>31</v>
      </c>
      <c r="B36" s="46">
        <v>13618</v>
      </c>
      <c r="C36" s="7">
        <v>11291</v>
      </c>
      <c r="D36" s="46">
        <v>14269</v>
      </c>
      <c r="E36" s="7">
        <v>14159</v>
      </c>
      <c r="F36" s="46">
        <v>14433</v>
      </c>
      <c r="G36" s="7">
        <v>12623</v>
      </c>
      <c r="H36" s="63">
        <f t="shared" si="3"/>
        <v>87.45929467193237</v>
      </c>
      <c r="I36" s="34"/>
    </row>
    <row r="37" spans="1:9" ht="33" customHeight="1">
      <c r="A37" s="39" t="s">
        <v>49</v>
      </c>
      <c r="B37" s="12">
        <f aca="true" t="shared" si="5" ref="B37:G37">B38+B39+B40</f>
        <v>51272</v>
      </c>
      <c r="C37" s="25">
        <f t="shared" si="5"/>
        <v>41590</v>
      </c>
      <c r="D37" s="12">
        <f t="shared" si="5"/>
        <v>50018</v>
      </c>
      <c r="E37" s="25">
        <f t="shared" si="5"/>
        <v>49867</v>
      </c>
      <c r="F37" s="12">
        <f t="shared" si="5"/>
        <v>56424</v>
      </c>
      <c r="G37" s="25">
        <f t="shared" si="5"/>
        <v>46743</v>
      </c>
      <c r="H37" s="63">
        <f t="shared" si="3"/>
        <v>82.8424074861761</v>
      </c>
      <c r="I37" s="34"/>
    </row>
    <row r="38" spans="1:9" ht="15">
      <c r="A38" s="38" t="s">
        <v>32</v>
      </c>
      <c r="B38" s="46">
        <v>47816</v>
      </c>
      <c r="C38" s="7">
        <v>38851</v>
      </c>
      <c r="D38" s="46">
        <v>46807</v>
      </c>
      <c r="E38" s="7">
        <v>46721</v>
      </c>
      <c r="F38" s="46">
        <v>53920</v>
      </c>
      <c r="G38" s="7">
        <v>44576</v>
      </c>
      <c r="H38" s="63">
        <f t="shared" si="3"/>
        <v>82.67062314540058</v>
      </c>
      <c r="I38" s="34"/>
    </row>
    <row r="39" spans="1:9" ht="15">
      <c r="A39" s="38" t="s">
        <v>33</v>
      </c>
      <c r="B39" s="46">
        <v>2205</v>
      </c>
      <c r="C39" s="7">
        <v>1767</v>
      </c>
      <c r="D39" s="46">
        <v>2039</v>
      </c>
      <c r="E39" s="7">
        <v>1999</v>
      </c>
      <c r="F39" s="46">
        <v>1333</v>
      </c>
      <c r="G39" s="7">
        <v>1130</v>
      </c>
      <c r="H39" s="63">
        <f t="shared" si="3"/>
        <v>84.77119279819955</v>
      </c>
      <c r="I39" s="34"/>
    </row>
    <row r="40" spans="1:9" ht="30">
      <c r="A40" s="38" t="s">
        <v>53</v>
      </c>
      <c r="B40" s="46">
        <v>1251</v>
      </c>
      <c r="C40" s="46">
        <v>972</v>
      </c>
      <c r="D40" s="46">
        <v>1172</v>
      </c>
      <c r="E40" s="46">
        <v>1147</v>
      </c>
      <c r="F40" s="46">
        <v>1171</v>
      </c>
      <c r="G40" s="46">
        <v>1037</v>
      </c>
      <c r="H40" s="63">
        <f t="shared" si="3"/>
        <v>88.55678906917164</v>
      </c>
      <c r="I40" s="34"/>
    </row>
    <row r="41" spans="1:9" ht="19.5" customHeight="1">
      <c r="A41" s="39" t="s">
        <v>65</v>
      </c>
      <c r="B41" s="12">
        <f aca="true" t="shared" si="6" ref="B41:G41">B42</f>
        <v>239</v>
      </c>
      <c r="C41" s="25">
        <f t="shared" si="6"/>
        <v>179</v>
      </c>
      <c r="D41" s="12">
        <f t="shared" si="6"/>
        <v>239</v>
      </c>
      <c r="E41" s="25">
        <f t="shared" si="6"/>
        <v>239</v>
      </c>
      <c r="F41" s="12">
        <f t="shared" si="6"/>
        <v>250</v>
      </c>
      <c r="G41" s="25">
        <f t="shared" si="6"/>
        <v>250</v>
      </c>
      <c r="H41" s="63">
        <f t="shared" si="3"/>
        <v>100</v>
      </c>
      <c r="I41" s="34"/>
    </row>
    <row r="42" spans="1:9" ht="30.75" customHeight="1">
      <c r="A42" s="38" t="s">
        <v>66</v>
      </c>
      <c r="B42" s="46">
        <v>239</v>
      </c>
      <c r="C42" s="7">
        <v>179</v>
      </c>
      <c r="D42" s="46">
        <v>239</v>
      </c>
      <c r="E42" s="7">
        <v>239</v>
      </c>
      <c r="F42" s="46">
        <v>250</v>
      </c>
      <c r="G42" s="7">
        <v>250</v>
      </c>
      <c r="H42" s="63">
        <f t="shared" si="3"/>
        <v>100</v>
      </c>
      <c r="I42" s="34"/>
    </row>
    <row r="43" spans="1:9" ht="14.25">
      <c r="A43" s="39" t="s">
        <v>50</v>
      </c>
      <c r="B43" s="12">
        <f aca="true" t="shared" si="7" ref="B43:G43">B44+B45+B46</f>
        <v>87643</v>
      </c>
      <c r="C43" s="25">
        <f t="shared" si="7"/>
        <v>85746</v>
      </c>
      <c r="D43" s="12">
        <f t="shared" si="7"/>
        <v>86549</v>
      </c>
      <c r="E43" s="25">
        <f t="shared" si="7"/>
        <v>86541</v>
      </c>
      <c r="F43" s="12">
        <f t="shared" si="7"/>
        <v>48463</v>
      </c>
      <c r="G43" s="25">
        <f t="shared" si="7"/>
        <v>47776</v>
      </c>
      <c r="H43" s="63">
        <f t="shared" si="3"/>
        <v>98.58242370468191</v>
      </c>
      <c r="I43" s="34"/>
    </row>
    <row r="44" spans="1:9" ht="15">
      <c r="A44" s="38" t="s">
        <v>45</v>
      </c>
      <c r="B44" s="20">
        <v>317</v>
      </c>
      <c r="C44" s="51">
        <v>249</v>
      </c>
      <c r="D44" s="20">
        <v>249</v>
      </c>
      <c r="E44" s="51">
        <v>249</v>
      </c>
      <c r="F44" s="20">
        <v>191</v>
      </c>
      <c r="G44" s="51">
        <v>191</v>
      </c>
      <c r="H44" s="63">
        <f t="shared" si="3"/>
        <v>100</v>
      </c>
      <c r="I44" s="34"/>
    </row>
    <row r="45" spans="1:9" ht="15">
      <c r="A45" s="38" t="s">
        <v>34</v>
      </c>
      <c r="B45" s="46">
        <v>7979</v>
      </c>
      <c r="C45" s="7">
        <v>6150</v>
      </c>
      <c r="D45" s="46">
        <v>6953</v>
      </c>
      <c r="E45" s="7">
        <v>6945</v>
      </c>
      <c r="F45" s="46">
        <v>7903</v>
      </c>
      <c r="G45" s="7">
        <v>7216</v>
      </c>
      <c r="H45" s="63">
        <f t="shared" si="3"/>
        <v>91.30709857016322</v>
      </c>
      <c r="I45" s="34"/>
    </row>
    <row r="46" spans="1:9" ht="15">
      <c r="A46" s="40" t="s">
        <v>35</v>
      </c>
      <c r="B46" s="65">
        <v>79347</v>
      </c>
      <c r="C46" s="41">
        <v>79347</v>
      </c>
      <c r="D46" s="65">
        <v>79347</v>
      </c>
      <c r="E46" s="41">
        <v>79347</v>
      </c>
      <c r="F46" s="65">
        <v>40369</v>
      </c>
      <c r="G46" s="41">
        <v>40369</v>
      </c>
      <c r="H46" s="63">
        <f t="shared" si="3"/>
        <v>100</v>
      </c>
      <c r="I46" s="34"/>
    </row>
    <row r="47" spans="1:9" ht="28.5">
      <c r="A47" s="62" t="s">
        <v>64</v>
      </c>
      <c r="B47" s="66">
        <f aca="true" t="shared" si="8" ref="B47:G47">B48</f>
        <v>9492</v>
      </c>
      <c r="C47" s="29">
        <f t="shared" si="8"/>
        <v>8769</v>
      </c>
      <c r="D47" s="66">
        <f t="shared" si="8"/>
        <v>9551</v>
      </c>
      <c r="E47" s="29">
        <f t="shared" si="8"/>
        <v>9550</v>
      </c>
      <c r="F47" s="66">
        <f t="shared" si="8"/>
        <v>8115</v>
      </c>
      <c r="G47" s="29">
        <f t="shared" si="8"/>
        <v>7511</v>
      </c>
      <c r="H47" s="63">
        <f t="shared" si="3"/>
        <v>92.55699322242761</v>
      </c>
      <c r="I47" s="34"/>
    </row>
    <row r="48" spans="1:9" ht="15.75" thickBot="1">
      <c r="A48" s="40" t="s">
        <v>54</v>
      </c>
      <c r="B48" s="65">
        <v>9492</v>
      </c>
      <c r="C48" s="41">
        <v>8769</v>
      </c>
      <c r="D48" s="65">
        <v>9551</v>
      </c>
      <c r="E48" s="41">
        <v>9550</v>
      </c>
      <c r="F48" s="65">
        <v>8115</v>
      </c>
      <c r="G48" s="41">
        <v>7511</v>
      </c>
      <c r="H48" s="63">
        <f t="shared" si="3"/>
        <v>92.55699322242761</v>
      </c>
      <c r="I48" s="34"/>
    </row>
    <row r="49" spans="1:9" ht="15.75" thickBot="1" thickTop="1">
      <c r="A49" s="42" t="s">
        <v>38</v>
      </c>
      <c r="B49" s="70">
        <f>B47+B43+B41+B37+B31+B29+B25+B20+B16+B15+B7</f>
        <v>648231</v>
      </c>
      <c r="C49" s="44">
        <f>C47+C43+C41+C37+C31+C29+C25+C20+C16+C15+C7</f>
        <v>555552</v>
      </c>
      <c r="D49" s="44">
        <f>D7+D15+D16+D20+D25+D29+D31+D37+D41+D43+D47</f>
        <v>666710</v>
      </c>
      <c r="E49" s="44">
        <f>E7+E15+E16+E20+E25+E29+E31+E37+E41+E43+E47</f>
        <v>648311</v>
      </c>
      <c r="F49" s="70">
        <f>F47+F43+F41+F37+F31+F29+F25+F20+F16+F15+F7</f>
        <v>639815</v>
      </c>
      <c r="G49" s="44">
        <f>G47+G43+G41+G37+G31+G29+G25+G20+G16+G15+G7</f>
        <v>546131</v>
      </c>
      <c r="H49" s="63">
        <f t="shared" si="3"/>
        <v>85.35764244351883</v>
      </c>
      <c r="I49" s="34"/>
    </row>
    <row r="50" spans="2:9" ht="0.75" customHeight="1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76" t="s">
        <v>42</v>
      </c>
      <c r="G52" s="76"/>
      <c r="H52" s="76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4">
    <mergeCell ref="A2:H2"/>
    <mergeCell ref="A3:H3"/>
    <mergeCell ref="A4:H4"/>
    <mergeCell ref="F52:H52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22">
      <selection activeCell="E11" sqref="E11"/>
    </sheetView>
  </sheetViews>
  <sheetFormatPr defaultColWidth="9.00390625" defaultRowHeight="12.75"/>
  <cols>
    <col min="1" max="1" width="25.125" style="1" customWidth="1"/>
    <col min="2" max="4" width="9.125" style="1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5.25" customHeight="1"/>
    <row r="2" spans="1:7" ht="18.75">
      <c r="A2" s="74" t="s">
        <v>16</v>
      </c>
      <c r="B2" s="74"/>
      <c r="C2" s="74"/>
      <c r="D2" s="74"/>
      <c r="E2" s="74"/>
      <c r="F2" s="74"/>
      <c r="G2" s="74"/>
    </row>
    <row r="3" spans="1:7" ht="18.75">
      <c r="A3" s="74" t="s">
        <v>17</v>
      </c>
      <c r="B3" s="74"/>
      <c r="C3" s="74"/>
      <c r="D3" s="74"/>
      <c r="E3" s="74"/>
      <c r="F3" s="74"/>
      <c r="G3" s="74"/>
    </row>
    <row r="4" spans="1:7" ht="26.25" customHeight="1" thickBot="1">
      <c r="A4" s="74" t="s">
        <v>155</v>
      </c>
      <c r="B4" s="74"/>
      <c r="C4" s="74"/>
      <c r="D4" s="74"/>
      <c r="E4" s="74"/>
      <c r="F4" s="74"/>
      <c r="G4" s="74"/>
    </row>
    <row r="5" ht="13.5" hidden="1" thickBot="1"/>
    <row r="6" spans="1:7" ht="65.25" customHeight="1" thickBot="1" thickTop="1">
      <c r="A6" s="5"/>
      <c r="B6" s="71" t="s">
        <v>100</v>
      </c>
      <c r="C6" s="72" t="s">
        <v>101</v>
      </c>
      <c r="D6" s="73" t="s">
        <v>156</v>
      </c>
      <c r="E6" s="67" t="s">
        <v>157</v>
      </c>
      <c r="F6" s="56" t="s">
        <v>158</v>
      </c>
      <c r="G6" s="9" t="s">
        <v>0</v>
      </c>
    </row>
    <row r="7" spans="1:7" ht="16.5" thickTop="1">
      <c r="A7" s="14" t="s">
        <v>1</v>
      </c>
      <c r="B7" s="11">
        <f>B8+B9+B10+B11+B12+B13</f>
        <v>156831</v>
      </c>
      <c r="C7" s="22">
        <f>C8+C9+C10+C11+C12+C13+C14</f>
        <v>151070</v>
      </c>
      <c r="D7" s="22">
        <f>D8+D9+D10+D11+D12+D13+D14</f>
        <v>149283</v>
      </c>
      <c r="E7" s="11">
        <f>E8+E9+E10+E11+E12+E13</f>
        <v>155454</v>
      </c>
      <c r="F7" s="22">
        <f>F8+F9+F10+F11+F12+F13+F14</f>
        <v>158972</v>
      </c>
      <c r="G7" s="23">
        <f aca="true" t="shared" si="0" ref="G7:G13">ROUND(F7/E7*100,1)</f>
        <v>102.3</v>
      </c>
    </row>
    <row r="8" spans="1:7" ht="31.5">
      <c r="A8" s="15" t="s">
        <v>2</v>
      </c>
      <c r="B8" s="64">
        <v>117063</v>
      </c>
      <c r="C8" s="58">
        <v>114660</v>
      </c>
      <c r="D8" s="57">
        <v>115000</v>
      </c>
      <c r="E8" s="64">
        <v>116529</v>
      </c>
      <c r="F8" s="58">
        <v>118759</v>
      </c>
      <c r="G8" s="26">
        <f t="shared" si="0"/>
        <v>101.9</v>
      </c>
    </row>
    <row r="9" spans="1:7" ht="15.75">
      <c r="A9" s="15" t="s">
        <v>69</v>
      </c>
      <c r="B9" s="64">
        <v>20400</v>
      </c>
      <c r="C9" s="58">
        <v>17032</v>
      </c>
      <c r="D9" s="57">
        <v>16000</v>
      </c>
      <c r="E9" s="64">
        <v>16000</v>
      </c>
      <c r="F9" s="58">
        <v>17921</v>
      </c>
      <c r="G9" s="26">
        <f t="shared" si="0"/>
        <v>112</v>
      </c>
    </row>
    <row r="10" spans="1:7" ht="31.5">
      <c r="A10" s="15" t="s">
        <v>3</v>
      </c>
      <c r="B10" s="64">
        <v>5234</v>
      </c>
      <c r="C10" s="58">
        <v>5234</v>
      </c>
      <c r="D10" s="57">
        <v>4834</v>
      </c>
      <c r="E10" s="64">
        <v>5472</v>
      </c>
      <c r="F10" s="58">
        <v>5684</v>
      </c>
      <c r="G10" s="26">
        <f t="shared" si="0"/>
        <v>103.9</v>
      </c>
    </row>
    <row r="11" spans="1:7" ht="31.5">
      <c r="A11" s="15" t="s">
        <v>4</v>
      </c>
      <c r="B11" s="64">
        <v>2573</v>
      </c>
      <c r="C11" s="58">
        <v>2574</v>
      </c>
      <c r="D11" s="57">
        <v>2413</v>
      </c>
      <c r="E11" s="64">
        <v>2667</v>
      </c>
      <c r="F11" s="58">
        <v>2678</v>
      </c>
      <c r="G11" s="26">
        <f t="shared" si="0"/>
        <v>100.4</v>
      </c>
    </row>
    <row r="12" spans="1:7" ht="15.75">
      <c r="A12" s="15" t="s">
        <v>5</v>
      </c>
      <c r="B12" s="64">
        <v>10511</v>
      </c>
      <c r="C12" s="58">
        <v>10535</v>
      </c>
      <c r="D12" s="57">
        <v>10016</v>
      </c>
      <c r="E12" s="64">
        <v>13754</v>
      </c>
      <c r="F12" s="58">
        <v>13126</v>
      </c>
      <c r="G12" s="26">
        <f t="shared" si="0"/>
        <v>95.4</v>
      </c>
    </row>
    <row r="13" spans="1:7" ht="15.75">
      <c r="A13" s="15" t="s">
        <v>6</v>
      </c>
      <c r="B13" s="64">
        <v>1050</v>
      </c>
      <c r="C13" s="58">
        <v>1050</v>
      </c>
      <c r="D13" s="57">
        <v>1020</v>
      </c>
      <c r="E13" s="64">
        <v>1032</v>
      </c>
      <c r="F13" s="58">
        <v>915</v>
      </c>
      <c r="G13" s="26">
        <f t="shared" si="0"/>
        <v>88.7</v>
      </c>
    </row>
    <row r="14" spans="1:7" ht="47.25">
      <c r="A14" s="15" t="s">
        <v>7</v>
      </c>
      <c r="B14" s="46">
        <v>0</v>
      </c>
      <c r="C14" s="7">
        <v>-15</v>
      </c>
      <c r="D14" s="24">
        <v>0</v>
      </c>
      <c r="E14" s="46">
        <v>0</v>
      </c>
      <c r="F14" s="7">
        <v>-111</v>
      </c>
      <c r="G14" s="28" t="s">
        <v>8</v>
      </c>
    </row>
    <row r="15" spans="1:7" ht="31.5">
      <c r="A15" s="16" t="s">
        <v>9</v>
      </c>
      <c r="B15" s="12">
        <f>B16+B17+B18+B19+B20+B21</f>
        <v>10858</v>
      </c>
      <c r="C15" s="25">
        <f>C16+C17+C18+C19+C20+C21</f>
        <v>9803</v>
      </c>
      <c r="D15" s="25">
        <f>D16+D17+D18+D19+D20</f>
        <v>4160</v>
      </c>
      <c r="E15" s="12">
        <f>E16+E17+E18+E19+E20+E21</f>
        <v>9716</v>
      </c>
      <c r="F15" s="25">
        <f>F16+F17+F18+F19+F20+F21</f>
        <v>11525</v>
      </c>
      <c r="G15" s="26">
        <f aca="true" t="shared" si="1" ref="G15:G23">ROUND(F15/E15*100,1)</f>
        <v>118.6</v>
      </c>
    </row>
    <row r="16" spans="1:7" ht="47.25" customHeight="1">
      <c r="A16" s="17" t="s">
        <v>10</v>
      </c>
      <c r="B16" s="46">
        <v>1995</v>
      </c>
      <c r="C16" s="7">
        <v>1927</v>
      </c>
      <c r="D16" s="24">
        <v>2209</v>
      </c>
      <c r="E16" s="46">
        <v>2227</v>
      </c>
      <c r="F16" s="7">
        <v>2299</v>
      </c>
      <c r="G16" s="26">
        <f t="shared" si="1"/>
        <v>103.2</v>
      </c>
    </row>
    <row r="17" spans="1:7" ht="48" customHeight="1">
      <c r="A17" s="15" t="s">
        <v>11</v>
      </c>
      <c r="B17" s="64">
        <v>1013</v>
      </c>
      <c r="C17" s="58">
        <v>1013</v>
      </c>
      <c r="D17" s="57">
        <v>660</v>
      </c>
      <c r="E17" s="64">
        <v>660</v>
      </c>
      <c r="F17" s="58">
        <v>537</v>
      </c>
      <c r="G17" s="26">
        <f t="shared" si="1"/>
        <v>81.4</v>
      </c>
    </row>
    <row r="18" spans="1:7" ht="47.25">
      <c r="A18" s="15" t="s">
        <v>44</v>
      </c>
      <c r="B18" s="64">
        <v>1209</v>
      </c>
      <c r="C18" s="58">
        <v>1210</v>
      </c>
      <c r="D18" s="57">
        <v>291</v>
      </c>
      <c r="E18" s="64">
        <v>355</v>
      </c>
      <c r="F18" s="58">
        <v>375</v>
      </c>
      <c r="G18" s="26">
        <f t="shared" si="1"/>
        <v>105.6</v>
      </c>
    </row>
    <row r="19" spans="1:7" ht="15.75">
      <c r="A19" s="15" t="s">
        <v>12</v>
      </c>
      <c r="B19" s="64">
        <v>1041</v>
      </c>
      <c r="C19" s="58">
        <v>1041</v>
      </c>
      <c r="D19" s="57">
        <v>1000</v>
      </c>
      <c r="E19" s="64">
        <v>1392</v>
      </c>
      <c r="F19" s="58">
        <v>1488</v>
      </c>
      <c r="G19" s="26">
        <f t="shared" si="1"/>
        <v>106.9</v>
      </c>
    </row>
    <row r="20" spans="1:7" ht="63">
      <c r="A20" s="15" t="s">
        <v>62</v>
      </c>
      <c r="B20" s="64">
        <v>1978</v>
      </c>
      <c r="C20" s="58">
        <v>973</v>
      </c>
      <c r="D20" s="57">
        <v>0</v>
      </c>
      <c r="E20" s="64">
        <v>7</v>
      </c>
      <c r="F20" s="58">
        <v>1750</v>
      </c>
      <c r="G20" s="26">
        <f t="shared" si="1"/>
        <v>25000</v>
      </c>
    </row>
    <row r="21" spans="1:7" ht="31.5">
      <c r="A21" s="15" t="s">
        <v>13</v>
      </c>
      <c r="B21" s="46">
        <v>3622</v>
      </c>
      <c r="C21" s="7">
        <v>3639</v>
      </c>
      <c r="D21" s="24">
        <v>0</v>
      </c>
      <c r="E21" s="46">
        <v>5075</v>
      </c>
      <c r="F21" s="7">
        <v>5076</v>
      </c>
      <c r="G21" s="26">
        <f t="shared" si="1"/>
        <v>100</v>
      </c>
    </row>
    <row r="22" spans="1:7" ht="31.5">
      <c r="A22" s="16" t="s">
        <v>14</v>
      </c>
      <c r="B22" s="21">
        <f>B15+B7</f>
        <v>167689</v>
      </c>
      <c r="C22" s="32">
        <f>C15+C7</f>
        <v>160873</v>
      </c>
      <c r="D22" s="32">
        <f>D15+D7</f>
        <v>153443</v>
      </c>
      <c r="E22" s="21">
        <f>E15+E7</f>
        <v>165170</v>
      </c>
      <c r="F22" s="32">
        <f>F15+F7</f>
        <v>170497</v>
      </c>
      <c r="G22" s="26">
        <f t="shared" si="1"/>
        <v>103.2</v>
      </c>
    </row>
    <row r="23" spans="1:7" ht="31.5">
      <c r="A23" s="18" t="s">
        <v>55</v>
      </c>
      <c r="B23" s="66">
        <v>493246</v>
      </c>
      <c r="C23" s="52">
        <v>493246</v>
      </c>
      <c r="D23" s="29">
        <v>392150</v>
      </c>
      <c r="E23" s="66">
        <v>452954</v>
      </c>
      <c r="F23" s="52">
        <v>452954</v>
      </c>
      <c r="G23" s="33">
        <f t="shared" si="1"/>
        <v>100</v>
      </c>
    </row>
    <row r="24" spans="1:7" ht="48" thickBot="1">
      <c r="A24" s="16" t="s">
        <v>56</v>
      </c>
      <c r="B24" s="13">
        <v>-1290</v>
      </c>
      <c r="C24" s="8">
        <v>-1290</v>
      </c>
      <c r="D24" s="27">
        <v>0</v>
      </c>
      <c r="E24" s="13">
        <v>-2754</v>
      </c>
      <c r="F24" s="8">
        <v>-2754</v>
      </c>
      <c r="G24" s="28" t="s">
        <v>8</v>
      </c>
    </row>
    <row r="25" spans="1:7" ht="28.5" customHeight="1" thickBot="1" thickTop="1">
      <c r="A25" s="6" t="s">
        <v>15</v>
      </c>
      <c r="B25" s="68">
        <f>B22+B23+B24</f>
        <v>659645</v>
      </c>
      <c r="C25" s="30">
        <f>C22+C23+C24</f>
        <v>652829</v>
      </c>
      <c r="D25" s="30">
        <f>D22+D23</f>
        <v>545593</v>
      </c>
      <c r="E25" s="68">
        <f>E22+E23+E24</f>
        <v>615370</v>
      </c>
      <c r="F25" s="30">
        <f>F22+F23+F24</f>
        <v>620697</v>
      </c>
      <c r="G25" s="19">
        <f>ROUND(F25/E25*100,1)</f>
        <v>100.9</v>
      </c>
    </row>
    <row r="26" spans="1:7" ht="28.5" customHeight="1" hidden="1" thickTop="1">
      <c r="A26" s="2"/>
      <c r="B26" s="3"/>
      <c r="C26" s="3"/>
      <c r="D26" s="3"/>
      <c r="E26" s="3"/>
      <c r="F26" s="3"/>
      <c r="G26" s="3"/>
    </row>
    <row r="27" spans="1:7" ht="42" customHeight="1" thickTop="1">
      <c r="A27" s="45" t="s">
        <v>40</v>
      </c>
      <c r="B27" s="45"/>
      <c r="C27" s="45"/>
      <c r="D27" s="45"/>
      <c r="E27" s="45"/>
      <c r="F27" s="45"/>
      <c r="G27" s="4"/>
    </row>
    <row r="28" spans="1:7" ht="17.25" customHeight="1">
      <c r="A28" s="45" t="s">
        <v>41</v>
      </c>
      <c r="B28" s="45"/>
      <c r="C28" s="45"/>
      <c r="D28" s="45"/>
      <c r="E28" s="76" t="s">
        <v>42</v>
      </c>
      <c r="F28" s="76"/>
      <c r="G28" s="76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</sheetData>
  <sheetProtection/>
  <mergeCells count="4">
    <mergeCell ref="A2:G2"/>
    <mergeCell ref="A3:G3"/>
    <mergeCell ref="A4:G4"/>
    <mergeCell ref="E28:G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zoomScalePageLayoutView="0" workbookViewId="0" topLeftCell="A36">
      <selection activeCell="E37" sqref="E37"/>
    </sheetView>
  </sheetViews>
  <sheetFormatPr defaultColWidth="9.00390625" defaultRowHeight="12.75"/>
  <cols>
    <col min="1" max="1" width="30.00390625" style="4" customWidth="1"/>
    <col min="2" max="2" width="10.125" style="4" customWidth="1"/>
    <col min="3" max="3" width="10.75390625" style="4" customWidth="1"/>
    <col min="4" max="4" width="12.00390625" style="4" customWidth="1"/>
    <col min="5" max="6" width="9.125" style="4" customWidth="1"/>
    <col min="7" max="7" width="9.75390625" style="4" customWidth="1"/>
    <col min="8" max="16384" width="9.125" style="4" customWidth="1"/>
  </cols>
  <sheetData>
    <row r="1" ht="5.25" customHeight="1" hidden="1"/>
    <row r="2" spans="1:7" ht="15.75" customHeight="1">
      <c r="A2" s="75" t="s">
        <v>36</v>
      </c>
      <c r="B2" s="75"/>
      <c r="C2" s="75"/>
      <c r="D2" s="75"/>
      <c r="E2" s="75"/>
      <c r="F2" s="75"/>
      <c r="G2" s="75"/>
    </row>
    <row r="3" spans="1:7" ht="14.25" customHeight="1">
      <c r="A3" s="75" t="s">
        <v>37</v>
      </c>
      <c r="B3" s="75"/>
      <c r="C3" s="75"/>
      <c r="D3" s="75"/>
      <c r="E3" s="75"/>
      <c r="F3" s="75"/>
      <c r="G3" s="75"/>
    </row>
    <row r="4" spans="1:7" ht="15" customHeight="1" thickBot="1">
      <c r="A4" s="75" t="s">
        <v>155</v>
      </c>
      <c r="B4" s="75"/>
      <c r="C4" s="75"/>
      <c r="D4" s="75"/>
      <c r="E4" s="75"/>
      <c r="F4" s="75"/>
      <c r="G4" s="75"/>
    </row>
    <row r="5" ht="2.25" customHeight="1" hidden="1" thickBot="1"/>
    <row r="6" spans="1:8" ht="46.5" thickBot="1" thickTop="1">
      <c r="A6" s="35"/>
      <c r="B6" s="71" t="s">
        <v>100</v>
      </c>
      <c r="C6" s="72" t="s">
        <v>101</v>
      </c>
      <c r="D6" s="73" t="s">
        <v>159</v>
      </c>
      <c r="E6" s="67" t="s">
        <v>157</v>
      </c>
      <c r="F6" s="56" t="s">
        <v>160</v>
      </c>
      <c r="G6" s="9" t="s">
        <v>0</v>
      </c>
      <c r="H6" s="34"/>
    </row>
    <row r="7" spans="1:8" ht="29.25" thickTop="1">
      <c r="A7" s="36" t="s">
        <v>18</v>
      </c>
      <c r="B7" s="69">
        <f>B8+B9+B10+B11+B13+B15</f>
        <v>74892</v>
      </c>
      <c r="C7" s="69">
        <f>C8+C9+C10+C11+C13+C15</f>
        <v>73818</v>
      </c>
      <c r="D7" s="50">
        <f>D8+D9+D10+D13+D14+D15+D12</f>
        <v>51252</v>
      </c>
      <c r="E7" s="69">
        <f>E8+E9+E10+E11+E13+E15+E12</f>
        <v>76305</v>
      </c>
      <c r="F7" s="69">
        <f>F8+F9+F10+F11+F13+F15+F12</f>
        <v>75374</v>
      </c>
      <c r="G7" s="63">
        <f aca="true" t="shared" si="0" ref="G7:G13">F7/E7*100</f>
        <v>98.77989646812135</v>
      </c>
      <c r="H7" s="34"/>
    </row>
    <row r="8" spans="1:8" ht="15">
      <c r="A8" s="37" t="s">
        <v>39</v>
      </c>
      <c r="B8" s="46">
        <v>13083</v>
      </c>
      <c r="C8" s="7">
        <v>13080</v>
      </c>
      <c r="D8" s="24">
        <v>9492</v>
      </c>
      <c r="E8" s="46">
        <v>11800</v>
      </c>
      <c r="F8" s="7">
        <v>11646</v>
      </c>
      <c r="G8" s="63">
        <f t="shared" si="0"/>
        <v>98.69491525423729</v>
      </c>
      <c r="H8" s="34"/>
    </row>
    <row r="9" spans="1:8" ht="15">
      <c r="A9" s="38" t="s">
        <v>19</v>
      </c>
      <c r="B9" s="46">
        <v>10290</v>
      </c>
      <c r="C9" s="7">
        <v>10160</v>
      </c>
      <c r="D9" s="24">
        <v>5838</v>
      </c>
      <c r="E9" s="46">
        <v>9954</v>
      </c>
      <c r="F9" s="7">
        <v>9934</v>
      </c>
      <c r="G9" s="63">
        <f t="shared" si="0"/>
        <v>99.79907574844283</v>
      </c>
      <c r="H9" s="34"/>
    </row>
    <row r="10" spans="1:8" ht="15">
      <c r="A10" s="38" t="s">
        <v>20</v>
      </c>
      <c r="B10" s="46">
        <v>32590</v>
      </c>
      <c r="C10" s="7">
        <v>31856</v>
      </c>
      <c r="D10" s="24">
        <v>17736</v>
      </c>
      <c r="E10" s="46">
        <v>33395</v>
      </c>
      <c r="F10" s="7">
        <v>32892</v>
      </c>
      <c r="G10" s="63">
        <f t="shared" si="0"/>
        <v>98.49378649498428</v>
      </c>
      <c r="H10" s="34"/>
    </row>
    <row r="11" spans="1:8" ht="15">
      <c r="A11" s="38" t="s">
        <v>52</v>
      </c>
      <c r="B11" s="46">
        <v>3</v>
      </c>
      <c r="C11" s="7">
        <v>3</v>
      </c>
      <c r="D11" s="24">
        <v>0</v>
      </c>
      <c r="E11" s="46">
        <v>3</v>
      </c>
      <c r="F11" s="7">
        <v>3</v>
      </c>
      <c r="G11" s="63">
        <f t="shared" si="0"/>
        <v>100</v>
      </c>
      <c r="H11" s="34"/>
    </row>
    <row r="12" spans="1:8" ht="30">
      <c r="A12" s="38" t="s">
        <v>161</v>
      </c>
      <c r="B12" s="46">
        <v>0</v>
      </c>
      <c r="C12" s="7">
        <v>0</v>
      </c>
      <c r="D12" s="24">
        <v>917</v>
      </c>
      <c r="E12" s="46">
        <v>917</v>
      </c>
      <c r="F12" s="7">
        <v>917</v>
      </c>
      <c r="G12" s="63">
        <f t="shared" si="0"/>
        <v>100</v>
      </c>
      <c r="H12" s="34"/>
    </row>
    <row r="13" spans="1:8" ht="30">
      <c r="A13" s="38" t="s">
        <v>43</v>
      </c>
      <c r="B13" s="46">
        <v>6339</v>
      </c>
      <c r="C13" s="7">
        <v>6300</v>
      </c>
      <c r="D13" s="24">
        <v>4024</v>
      </c>
      <c r="E13" s="46">
        <v>6080</v>
      </c>
      <c r="F13" s="7">
        <v>6066</v>
      </c>
      <c r="G13" s="63">
        <f t="shared" si="0"/>
        <v>99.76973684210526</v>
      </c>
      <c r="H13" s="34"/>
    </row>
    <row r="14" spans="1:8" ht="15">
      <c r="A14" s="38" t="s">
        <v>60</v>
      </c>
      <c r="B14" s="46">
        <v>0</v>
      </c>
      <c r="C14" s="7">
        <v>0</v>
      </c>
      <c r="D14" s="24">
        <v>3155</v>
      </c>
      <c r="E14" s="46">
        <v>0</v>
      </c>
      <c r="F14" s="7">
        <v>0</v>
      </c>
      <c r="G14" s="63">
        <v>0</v>
      </c>
      <c r="H14" s="34"/>
    </row>
    <row r="15" spans="1:8" ht="30">
      <c r="A15" s="38" t="s">
        <v>21</v>
      </c>
      <c r="B15" s="46">
        <v>12587</v>
      </c>
      <c r="C15" s="7">
        <v>12419</v>
      </c>
      <c r="D15" s="24">
        <v>10090</v>
      </c>
      <c r="E15" s="46">
        <v>14156</v>
      </c>
      <c r="F15" s="7">
        <v>13916</v>
      </c>
      <c r="G15" s="63">
        <f>F15/E15*100</f>
        <v>98.30460582085335</v>
      </c>
      <c r="H15" s="34"/>
    </row>
    <row r="16" spans="1:8" ht="14.25">
      <c r="A16" s="39" t="s">
        <v>22</v>
      </c>
      <c r="B16" s="13">
        <v>1430</v>
      </c>
      <c r="C16" s="8">
        <v>1430</v>
      </c>
      <c r="D16" s="27">
        <v>1556</v>
      </c>
      <c r="E16" s="13">
        <v>1556</v>
      </c>
      <c r="F16" s="8">
        <v>1556</v>
      </c>
      <c r="G16" s="63">
        <f>F16/E16*100</f>
        <v>100</v>
      </c>
      <c r="H16" s="34"/>
    </row>
    <row r="17" spans="1:8" ht="46.5" customHeight="1">
      <c r="A17" s="39" t="s">
        <v>46</v>
      </c>
      <c r="B17" s="13">
        <f>B18+B20</f>
        <v>826</v>
      </c>
      <c r="C17" s="27">
        <f>C18+C20</f>
        <v>826</v>
      </c>
      <c r="D17" s="27">
        <f>D18+D20</f>
        <v>990</v>
      </c>
      <c r="E17" s="13">
        <f>E18+E19+E20</f>
        <v>2778</v>
      </c>
      <c r="F17" s="13">
        <f>F18+F19+F20</f>
        <v>2769</v>
      </c>
      <c r="G17" s="63">
        <f>F17/E17*100</f>
        <v>99.67602591792657</v>
      </c>
      <c r="H17" s="34"/>
    </row>
    <row r="18" spans="1:8" ht="30">
      <c r="A18" s="38" t="s">
        <v>47</v>
      </c>
      <c r="B18" s="46">
        <v>8</v>
      </c>
      <c r="C18" s="7">
        <v>8</v>
      </c>
      <c r="D18" s="24">
        <v>0</v>
      </c>
      <c r="E18" s="46">
        <v>0</v>
      </c>
      <c r="F18" s="7">
        <v>0</v>
      </c>
      <c r="G18" s="63">
        <v>0</v>
      </c>
      <c r="H18" s="34"/>
    </row>
    <row r="19" spans="1:8" ht="15">
      <c r="A19" s="38" t="s">
        <v>163</v>
      </c>
      <c r="B19" s="46">
        <v>0</v>
      </c>
      <c r="C19" s="46">
        <v>0</v>
      </c>
      <c r="D19" s="24">
        <v>0</v>
      </c>
      <c r="E19" s="46">
        <v>1808</v>
      </c>
      <c r="F19" s="46">
        <v>1799</v>
      </c>
      <c r="G19" s="63">
        <f>F19/E19*100</f>
        <v>99.50221238938053</v>
      </c>
      <c r="H19" s="34"/>
    </row>
    <row r="20" spans="1:8" ht="15">
      <c r="A20" s="38" t="s">
        <v>59</v>
      </c>
      <c r="B20" s="46">
        <v>818</v>
      </c>
      <c r="C20" s="46">
        <v>818</v>
      </c>
      <c r="D20" s="24">
        <v>990</v>
      </c>
      <c r="E20" s="46">
        <v>970</v>
      </c>
      <c r="F20" s="46">
        <v>970</v>
      </c>
      <c r="G20" s="63">
        <f aca="true" t="shared" si="1" ref="G20:G27">F20/E20*100</f>
        <v>100</v>
      </c>
      <c r="H20" s="34"/>
    </row>
    <row r="21" spans="1:8" ht="19.5" customHeight="1">
      <c r="A21" s="39" t="s">
        <v>23</v>
      </c>
      <c r="B21" s="12">
        <f>B23+B24+B25</f>
        <v>22132</v>
      </c>
      <c r="C21" s="12">
        <f>C23+C24+C25</f>
        <v>21730</v>
      </c>
      <c r="D21" s="25">
        <f>D23+D24</f>
        <v>16927</v>
      </c>
      <c r="E21" s="12">
        <f>E23+E24+E25</f>
        <v>17532</v>
      </c>
      <c r="F21" s="25">
        <f>F23+F24+F25</f>
        <v>17420</v>
      </c>
      <c r="G21" s="63">
        <f t="shared" si="1"/>
        <v>99.36116814966918</v>
      </c>
      <c r="H21" s="34"/>
    </row>
    <row r="22" spans="1:8" ht="15" customHeight="1" hidden="1">
      <c r="A22" s="38"/>
      <c r="B22" s="46">
        <v>1427</v>
      </c>
      <c r="C22" s="46">
        <v>1427</v>
      </c>
      <c r="D22" s="24">
        <v>927</v>
      </c>
      <c r="E22" s="46"/>
      <c r="F22" s="46"/>
      <c r="G22" s="63" t="e">
        <f t="shared" si="1"/>
        <v>#DIV/0!</v>
      </c>
      <c r="H22" s="34"/>
    </row>
    <row r="23" spans="1:8" ht="30">
      <c r="A23" s="38" t="s">
        <v>81</v>
      </c>
      <c r="B23" s="46">
        <v>1427</v>
      </c>
      <c r="C23" s="7">
        <v>1427</v>
      </c>
      <c r="D23" s="24">
        <v>927</v>
      </c>
      <c r="E23" s="46">
        <v>927</v>
      </c>
      <c r="F23" s="46">
        <v>923</v>
      </c>
      <c r="G23" s="63">
        <f t="shared" si="1"/>
        <v>99.56850053937433</v>
      </c>
      <c r="H23" s="34"/>
    </row>
    <row r="24" spans="1:8" ht="15">
      <c r="A24" s="38" t="s">
        <v>72</v>
      </c>
      <c r="B24" s="46">
        <v>20400</v>
      </c>
      <c r="C24" s="7">
        <v>19998</v>
      </c>
      <c r="D24" s="24">
        <v>16000</v>
      </c>
      <c r="E24" s="46">
        <v>16300</v>
      </c>
      <c r="F24" s="7">
        <v>16192</v>
      </c>
      <c r="G24" s="63">
        <f t="shared" si="1"/>
        <v>99.33742331288343</v>
      </c>
      <c r="H24" s="34"/>
    </row>
    <row r="25" spans="1:8" ht="30">
      <c r="A25" s="38" t="s">
        <v>58</v>
      </c>
      <c r="B25" s="46">
        <v>305</v>
      </c>
      <c r="C25" s="7">
        <v>305</v>
      </c>
      <c r="D25" s="24">
        <v>0</v>
      </c>
      <c r="E25" s="46">
        <v>305</v>
      </c>
      <c r="F25" s="7">
        <v>305</v>
      </c>
      <c r="G25" s="63">
        <f t="shared" si="1"/>
        <v>100</v>
      </c>
      <c r="H25" s="34"/>
    </row>
    <row r="26" spans="1:8" ht="28.5">
      <c r="A26" s="39" t="s">
        <v>24</v>
      </c>
      <c r="B26" s="12">
        <f>B27+B28+B29</f>
        <v>36666</v>
      </c>
      <c r="C26" s="25">
        <f>C27+C28+C29</f>
        <v>29882</v>
      </c>
      <c r="D26" s="25">
        <f>D27+D28+D29</f>
        <v>17883</v>
      </c>
      <c r="E26" s="12">
        <f>E27+E28+E29</f>
        <v>38852</v>
      </c>
      <c r="F26" s="25">
        <f>F27+F28+F29</f>
        <v>36693</v>
      </c>
      <c r="G26" s="63">
        <f t="shared" si="1"/>
        <v>94.4430145166272</v>
      </c>
      <c r="H26" s="34"/>
    </row>
    <row r="27" spans="1:8" ht="15">
      <c r="A27" s="38" t="s">
        <v>25</v>
      </c>
      <c r="B27" s="46">
        <v>2891</v>
      </c>
      <c r="C27" s="7">
        <v>1733</v>
      </c>
      <c r="D27" s="24">
        <v>0</v>
      </c>
      <c r="E27" s="46">
        <v>374</v>
      </c>
      <c r="F27" s="7">
        <v>374</v>
      </c>
      <c r="G27" s="63">
        <f t="shared" si="1"/>
        <v>100</v>
      </c>
      <c r="H27" s="34"/>
    </row>
    <row r="28" spans="1:8" ht="15">
      <c r="A28" s="38" t="s">
        <v>26</v>
      </c>
      <c r="B28" s="46">
        <v>1229</v>
      </c>
      <c r="C28" s="7">
        <v>1229</v>
      </c>
      <c r="D28" s="24">
        <v>0</v>
      </c>
      <c r="E28" s="46">
        <v>0</v>
      </c>
      <c r="F28" s="7">
        <v>0</v>
      </c>
      <c r="G28" s="63">
        <v>0</v>
      </c>
      <c r="H28" s="34"/>
    </row>
    <row r="29" spans="1:8" ht="15">
      <c r="A29" s="38" t="s">
        <v>27</v>
      </c>
      <c r="B29" s="46">
        <v>32546</v>
      </c>
      <c r="C29" s="7">
        <v>26920</v>
      </c>
      <c r="D29" s="24">
        <v>17883</v>
      </c>
      <c r="E29" s="46">
        <v>38478</v>
      </c>
      <c r="F29" s="7">
        <v>36319</v>
      </c>
      <c r="G29" s="63">
        <f aca="true" t="shared" si="2" ref="G28:G50">F29/E29*100</f>
        <v>94.38900150735485</v>
      </c>
      <c r="H29" s="34"/>
    </row>
    <row r="30" spans="1:8" ht="28.5">
      <c r="A30" s="39" t="s">
        <v>51</v>
      </c>
      <c r="B30" s="13">
        <f>B31</f>
        <v>0</v>
      </c>
      <c r="C30" s="27">
        <v>0</v>
      </c>
      <c r="D30" s="27">
        <f>D31</f>
        <v>660</v>
      </c>
      <c r="E30" s="13">
        <f>E31</f>
        <v>571</v>
      </c>
      <c r="F30" s="13">
        <f>F31</f>
        <v>571</v>
      </c>
      <c r="G30" s="63">
        <v>0</v>
      </c>
      <c r="H30" s="34"/>
    </row>
    <row r="31" spans="1:8" ht="15">
      <c r="A31" s="53" t="s">
        <v>61</v>
      </c>
      <c r="B31" s="46">
        <v>0</v>
      </c>
      <c r="C31" s="7">
        <v>0</v>
      </c>
      <c r="D31" s="24">
        <v>660</v>
      </c>
      <c r="E31" s="46">
        <v>571</v>
      </c>
      <c r="F31" s="7">
        <v>571</v>
      </c>
      <c r="G31" s="63">
        <v>0</v>
      </c>
      <c r="H31" s="34"/>
    </row>
    <row r="32" spans="1:8" ht="14.25">
      <c r="A32" s="39" t="s">
        <v>48</v>
      </c>
      <c r="B32" s="12">
        <f>B33+B34+B35+B36+B37</f>
        <v>384407</v>
      </c>
      <c r="C32" s="25">
        <f>C33+C34+C35+C36+C37</f>
        <v>374428</v>
      </c>
      <c r="D32" s="25">
        <f>D33+D34+D35+D36+D37</f>
        <v>383096</v>
      </c>
      <c r="E32" s="12">
        <f>E33+E34+E35+E36+E37</f>
        <v>382517</v>
      </c>
      <c r="F32" s="25">
        <f>F33+F34+F35+F36+F37</f>
        <v>363947</v>
      </c>
      <c r="G32" s="63">
        <f t="shared" si="2"/>
        <v>95.14531380304666</v>
      </c>
      <c r="H32" s="34"/>
    </row>
    <row r="33" spans="1:8" ht="15">
      <c r="A33" s="38" t="s">
        <v>28</v>
      </c>
      <c r="B33" s="46">
        <v>66163</v>
      </c>
      <c r="C33" s="7">
        <v>63327</v>
      </c>
      <c r="D33" s="24">
        <v>67877</v>
      </c>
      <c r="E33" s="46">
        <v>69744</v>
      </c>
      <c r="F33" s="7">
        <v>64653</v>
      </c>
      <c r="G33" s="63">
        <f t="shared" si="2"/>
        <v>92.7004473503097</v>
      </c>
      <c r="H33" s="34"/>
    </row>
    <row r="34" spans="1:8" ht="15">
      <c r="A34" s="38" t="s">
        <v>29</v>
      </c>
      <c r="B34" s="46">
        <v>297163</v>
      </c>
      <c r="C34" s="7">
        <v>290351</v>
      </c>
      <c r="D34" s="24">
        <v>275562</v>
      </c>
      <c r="E34" s="46">
        <v>290220</v>
      </c>
      <c r="F34" s="7">
        <v>276866</v>
      </c>
      <c r="G34" s="63">
        <f t="shared" si="2"/>
        <v>95.39866308317828</v>
      </c>
      <c r="H34" s="34"/>
    </row>
    <row r="35" spans="1:8" ht="15.75">
      <c r="A35" s="61" t="s">
        <v>57</v>
      </c>
      <c r="B35" s="46">
        <v>265</v>
      </c>
      <c r="C35" s="7">
        <v>139</v>
      </c>
      <c r="D35" s="24">
        <v>0</v>
      </c>
      <c r="E35" s="46">
        <v>0</v>
      </c>
      <c r="F35" s="7">
        <v>0</v>
      </c>
      <c r="G35" s="63">
        <v>0</v>
      </c>
      <c r="H35" s="34"/>
    </row>
    <row r="36" spans="1:8" ht="30">
      <c r="A36" s="38" t="s">
        <v>30</v>
      </c>
      <c r="B36" s="46">
        <v>6547</v>
      </c>
      <c r="C36" s="7">
        <v>6452</v>
      </c>
      <c r="D36" s="24">
        <v>2088</v>
      </c>
      <c r="E36" s="46">
        <v>6672</v>
      </c>
      <c r="F36" s="7">
        <v>6614</v>
      </c>
      <c r="G36" s="63">
        <f t="shared" si="2"/>
        <v>99.1306954436451</v>
      </c>
      <c r="H36" s="34"/>
    </row>
    <row r="37" spans="1:8" ht="30">
      <c r="A37" s="38" t="s">
        <v>31</v>
      </c>
      <c r="B37" s="46">
        <v>14269</v>
      </c>
      <c r="C37" s="7">
        <v>14159</v>
      </c>
      <c r="D37" s="24">
        <v>37569</v>
      </c>
      <c r="E37" s="46">
        <v>15881</v>
      </c>
      <c r="F37" s="7">
        <v>15814</v>
      </c>
      <c r="G37" s="63">
        <f t="shared" si="2"/>
        <v>99.57811220955858</v>
      </c>
      <c r="H37" s="34"/>
    </row>
    <row r="38" spans="1:8" ht="33" customHeight="1">
      <c r="A38" s="39" t="s">
        <v>49</v>
      </c>
      <c r="B38" s="12">
        <f>B39+B40+B41</f>
        <v>50018</v>
      </c>
      <c r="C38" s="25">
        <f>C39+C40+C41</f>
        <v>49867</v>
      </c>
      <c r="D38" s="25">
        <f>D39+D40+D41</f>
        <v>56611</v>
      </c>
      <c r="E38" s="12">
        <f>E39+E40+E41</f>
        <v>52631</v>
      </c>
      <c r="F38" s="25">
        <f>F39+F40+F41</f>
        <v>52197</v>
      </c>
      <c r="G38" s="63">
        <f t="shared" si="2"/>
        <v>99.17539092930022</v>
      </c>
      <c r="H38" s="34"/>
    </row>
    <row r="39" spans="1:8" ht="15">
      <c r="A39" s="38" t="s">
        <v>32</v>
      </c>
      <c r="B39" s="46">
        <v>46807</v>
      </c>
      <c r="C39" s="7">
        <v>46721</v>
      </c>
      <c r="D39" s="24">
        <v>53639</v>
      </c>
      <c r="E39" s="46">
        <v>50150</v>
      </c>
      <c r="F39" s="7">
        <v>49809</v>
      </c>
      <c r="G39" s="63">
        <f t="shared" si="2"/>
        <v>99.32003988035892</v>
      </c>
      <c r="H39" s="34"/>
    </row>
    <row r="40" spans="1:8" ht="15">
      <c r="A40" s="38" t="s">
        <v>33</v>
      </c>
      <c r="B40" s="46">
        <v>2039</v>
      </c>
      <c r="C40" s="7">
        <v>1999</v>
      </c>
      <c r="D40" s="24">
        <v>1599</v>
      </c>
      <c r="E40" s="46">
        <v>1310</v>
      </c>
      <c r="F40" s="7">
        <v>1274</v>
      </c>
      <c r="G40" s="63">
        <f t="shared" si="2"/>
        <v>97.25190839694656</v>
      </c>
      <c r="H40" s="34"/>
    </row>
    <row r="41" spans="1:8" ht="30">
      <c r="A41" s="38" t="s">
        <v>53</v>
      </c>
      <c r="B41" s="46">
        <v>1172</v>
      </c>
      <c r="C41" s="46">
        <v>1147</v>
      </c>
      <c r="D41" s="24">
        <v>1373</v>
      </c>
      <c r="E41" s="46">
        <v>1171</v>
      </c>
      <c r="F41" s="46">
        <v>1114</v>
      </c>
      <c r="G41" s="63">
        <f t="shared" si="2"/>
        <v>95.13236549957301</v>
      </c>
      <c r="H41" s="34"/>
    </row>
    <row r="42" spans="1:8" ht="19.5" customHeight="1">
      <c r="A42" s="39" t="s">
        <v>65</v>
      </c>
      <c r="B42" s="12">
        <f>B43</f>
        <v>239</v>
      </c>
      <c r="C42" s="25">
        <f>C43</f>
        <v>239</v>
      </c>
      <c r="D42" s="25">
        <f>D43</f>
        <v>250</v>
      </c>
      <c r="E42" s="12">
        <f>E43</f>
        <v>250</v>
      </c>
      <c r="F42" s="25">
        <f>F43</f>
        <v>250</v>
      </c>
      <c r="G42" s="63">
        <f t="shared" si="2"/>
        <v>100</v>
      </c>
      <c r="H42" s="34"/>
    </row>
    <row r="43" spans="1:8" ht="30.75" customHeight="1">
      <c r="A43" s="38" t="s">
        <v>66</v>
      </c>
      <c r="B43" s="46">
        <v>239</v>
      </c>
      <c r="C43" s="7">
        <v>239</v>
      </c>
      <c r="D43" s="24">
        <v>250</v>
      </c>
      <c r="E43" s="46">
        <v>250</v>
      </c>
      <c r="F43" s="7">
        <v>250</v>
      </c>
      <c r="G43" s="63">
        <f t="shared" si="2"/>
        <v>100</v>
      </c>
      <c r="H43" s="34"/>
    </row>
    <row r="44" spans="1:8" ht="14.25">
      <c r="A44" s="39" t="s">
        <v>50</v>
      </c>
      <c r="B44" s="12">
        <f>B45+B46+B47</f>
        <v>86549</v>
      </c>
      <c r="C44" s="25">
        <f>C45+C46+C47</f>
        <v>86541</v>
      </c>
      <c r="D44" s="25">
        <f>D45+D46</f>
        <v>8315</v>
      </c>
      <c r="E44" s="12">
        <f>E45+E46+E47</f>
        <v>48584</v>
      </c>
      <c r="F44" s="25">
        <f>F45+F46+F47</f>
        <v>48563</v>
      </c>
      <c r="G44" s="63">
        <f t="shared" si="2"/>
        <v>99.9567758932982</v>
      </c>
      <c r="H44" s="34"/>
    </row>
    <row r="45" spans="1:8" ht="15">
      <c r="A45" s="38" t="s">
        <v>45</v>
      </c>
      <c r="B45" s="20">
        <v>249</v>
      </c>
      <c r="C45" s="51">
        <v>249</v>
      </c>
      <c r="D45" s="49">
        <v>1418</v>
      </c>
      <c r="E45" s="20">
        <v>191</v>
      </c>
      <c r="F45" s="51">
        <v>191</v>
      </c>
      <c r="G45" s="63">
        <f t="shared" si="2"/>
        <v>100</v>
      </c>
      <c r="H45" s="34"/>
    </row>
    <row r="46" spans="1:8" ht="15">
      <c r="A46" s="38" t="s">
        <v>34</v>
      </c>
      <c r="B46" s="46">
        <v>6953</v>
      </c>
      <c r="C46" s="7">
        <v>6945</v>
      </c>
      <c r="D46" s="24">
        <v>6897</v>
      </c>
      <c r="E46" s="46">
        <v>8024</v>
      </c>
      <c r="F46" s="7">
        <v>8003</v>
      </c>
      <c r="G46" s="63">
        <f t="shared" si="2"/>
        <v>99.73828514456629</v>
      </c>
      <c r="H46" s="34"/>
    </row>
    <row r="47" spans="1:8" ht="15">
      <c r="A47" s="40" t="s">
        <v>35</v>
      </c>
      <c r="B47" s="65">
        <v>79347</v>
      </c>
      <c r="C47" s="41">
        <v>79347</v>
      </c>
      <c r="D47" s="43">
        <v>0</v>
      </c>
      <c r="E47" s="65">
        <v>40369</v>
      </c>
      <c r="F47" s="41">
        <v>40369</v>
      </c>
      <c r="G47" s="63">
        <f t="shared" si="2"/>
        <v>100</v>
      </c>
      <c r="H47" s="34"/>
    </row>
    <row r="48" spans="1:8" ht="28.5">
      <c r="A48" s="62" t="s">
        <v>64</v>
      </c>
      <c r="B48" s="66">
        <f>B49</f>
        <v>9551</v>
      </c>
      <c r="C48" s="29">
        <f>C49</f>
        <v>9550</v>
      </c>
      <c r="D48" s="29">
        <f>D49</f>
        <v>8053</v>
      </c>
      <c r="E48" s="66">
        <f>E49</f>
        <v>8111</v>
      </c>
      <c r="F48" s="29">
        <f>F49</f>
        <v>8100</v>
      </c>
      <c r="G48" s="63">
        <f t="shared" si="2"/>
        <v>99.86438170385897</v>
      </c>
      <c r="H48" s="34"/>
    </row>
    <row r="49" spans="1:8" ht="15.75" thickBot="1">
      <c r="A49" s="40" t="s">
        <v>54</v>
      </c>
      <c r="B49" s="65">
        <v>9551</v>
      </c>
      <c r="C49" s="41">
        <v>9550</v>
      </c>
      <c r="D49" s="43">
        <v>8053</v>
      </c>
      <c r="E49" s="65">
        <v>8111</v>
      </c>
      <c r="F49" s="41">
        <v>8100</v>
      </c>
      <c r="G49" s="63">
        <f t="shared" si="2"/>
        <v>99.86438170385897</v>
      </c>
      <c r="H49" s="34"/>
    </row>
    <row r="50" spans="1:8" ht="15.75" thickBot="1" thickTop="1">
      <c r="A50" s="42" t="s">
        <v>38</v>
      </c>
      <c r="B50" s="44">
        <f>B7+B16+B17+B21+B26+B30+B32+B38+B42+B44+B48</f>
        <v>666710</v>
      </c>
      <c r="C50" s="44">
        <f>C7+C16+C17+C21+C26+C30+C32+C38+C42+C44+C48</f>
        <v>648311</v>
      </c>
      <c r="D50" s="44">
        <f>D7+D16+D17+D21+D26+D30+D32+D38+D42+D44+D48</f>
        <v>545593</v>
      </c>
      <c r="E50" s="70">
        <f>E48+E44+E42+E38+E32+E30+E26+E21+E17+E16+E7</f>
        <v>629687</v>
      </c>
      <c r="F50" s="44">
        <f>F48+F44+F42+F38+F32+F30+F26+F21+F17+F16+F7</f>
        <v>607440</v>
      </c>
      <c r="G50" s="63">
        <f t="shared" si="2"/>
        <v>96.46697486211403</v>
      </c>
      <c r="H50" s="34"/>
    </row>
    <row r="51" spans="2:8" ht="0.75" customHeight="1" thickTop="1">
      <c r="B51" s="34"/>
      <c r="C51" s="34"/>
      <c r="D51" s="34"/>
      <c r="E51" s="34"/>
      <c r="F51" s="34"/>
      <c r="G51" s="34"/>
      <c r="H51" s="34"/>
    </row>
    <row r="52" spans="1:8" ht="15.75">
      <c r="A52" s="45" t="s">
        <v>40</v>
      </c>
      <c r="B52" s="45"/>
      <c r="C52" s="45"/>
      <c r="D52" s="45"/>
      <c r="E52" s="45"/>
      <c r="F52" s="45"/>
      <c r="G52" s="34"/>
      <c r="H52" s="34"/>
    </row>
    <row r="53" spans="1:8" ht="15.75">
      <c r="A53" s="45" t="s">
        <v>41</v>
      </c>
      <c r="B53" s="45"/>
      <c r="C53" s="45"/>
      <c r="D53" s="45"/>
      <c r="E53" s="76" t="s">
        <v>42</v>
      </c>
      <c r="F53" s="76"/>
      <c r="G53" s="76"/>
      <c r="H53" s="34"/>
    </row>
    <row r="54" spans="7:8" ht="12.75">
      <c r="G54" s="34"/>
      <c r="H54" s="34"/>
    </row>
    <row r="55" spans="2:8" ht="12.75">
      <c r="B55" s="34"/>
      <c r="C55" s="34"/>
      <c r="D55" s="34"/>
      <c r="E55" s="34"/>
      <c r="F55" s="34"/>
      <c r="G55" s="34"/>
      <c r="H55" s="34"/>
    </row>
    <row r="56" spans="2:8" ht="12.75">
      <c r="B56" s="34"/>
      <c r="C56" s="34"/>
      <c r="D56" s="34"/>
      <c r="E56" s="34"/>
      <c r="F56" s="34"/>
      <c r="G56" s="34"/>
      <c r="H56" s="34"/>
    </row>
    <row r="57" spans="2:8" ht="12.75">
      <c r="B57" s="34"/>
      <c r="C57" s="34"/>
      <c r="D57" s="34"/>
      <c r="E57" s="34"/>
      <c r="F57" s="34"/>
      <c r="G57" s="34"/>
      <c r="H57" s="34"/>
    </row>
    <row r="58" spans="2:8" ht="12.75">
      <c r="B58" s="34"/>
      <c r="C58" s="34"/>
      <c r="D58" s="34"/>
      <c r="E58" s="34"/>
      <c r="F58" s="34"/>
      <c r="G58" s="34"/>
      <c r="H58" s="34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2.75">
      <c r="B60" s="34"/>
      <c r="C60" s="34"/>
      <c r="D60" s="34"/>
      <c r="E60" s="34"/>
      <c r="F60" s="34"/>
      <c r="G60" s="34"/>
      <c r="H60" s="34"/>
    </row>
    <row r="61" spans="2:8" ht="12.75">
      <c r="B61" s="34"/>
      <c r="C61" s="34"/>
      <c r="D61" s="34"/>
      <c r="E61" s="34"/>
      <c r="F61" s="34"/>
      <c r="G61" s="34"/>
      <c r="H61" s="34"/>
    </row>
    <row r="62" spans="2:8" ht="12.75">
      <c r="B62" s="34"/>
      <c r="C62" s="34"/>
      <c r="D62" s="34"/>
      <c r="E62" s="34"/>
      <c r="F62" s="34"/>
      <c r="G62" s="34"/>
      <c r="H62" s="34"/>
    </row>
    <row r="63" spans="2:8" ht="12.75">
      <c r="B63" s="34"/>
      <c r="C63" s="34"/>
      <c r="D63" s="34"/>
      <c r="E63" s="34"/>
      <c r="F63" s="34"/>
      <c r="G63" s="34"/>
      <c r="H63" s="34"/>
    </row>
    <row r="64" spans="2:8" ht="12.75">
      <c r="B64" s="34"/>
      <c r="C64" s="34"/>
      <c r="D64" s="34"/>
      <c r="E64" s="34"/>
      <c r="F64" s="34"/>
      <c r="G64" s="34"/>
      <c r="H64" s="34"/>
    </row>
    <row r="65" spans="2:8" ht="12.75">
      <c r="B65" s="34"/>
      <c r="C65" s="34"/>
      <c r="D65" s="34"/>
      <c r="E65" s="34"/>
      <c r="F65" s="34"/>
      <c r="G65" s="34"/>
      <c r="H65" s="34"/>
    </row>
    <row r="66" spans="2:8" ht="12.75">
      <c r="B66" s="34"/>
      <c r="C66" s="34"/>
      <c r="D66" s="34"/>
      <c r="E66" s="34"/>
      <c r="F66" s="34"/>
      <c r="G66" s="34"/>
      <c r="H66" s="34"/>
    </row>
    <row r="67" spans="2:8" ht="12.75">
      <c r="B67" s="34"/>
      <c r="C67" s="34"/>
      <c r="D67" s="34"/>
      <c r="E67" s="34"/>
      <c r="F67" s="34"/>
      <c r="G67" s="34"/>
      <c r="H67" s="34"/>
    </row>
    <row r="68" spans="2:8" ht="12.75">
      <c r="B68" s="34"/>
      <c r="C68" s="34"/>
      <c r="D68" s="34"/>
      <c r="E68" s="34"/>
      <c r="F68" s="34"/>
      <c r="G68" s="34"/>
      <c r="H68" s="34"/>
    </row>
    <row r="69" spans="2:8" ht="12.75">
      <c r="B69" s="34"/>
      <c r="C69" s="34"/>
      <c r="D69" s="34"/>
      <c r="E69" s="34"/>
      <c r="F69" s="34"/>
      <c r="G69" s="34"/>
      <c r="H69" s="34"/>
    </row>
    <row r="70" spans="2:8" ht="12.75">
      <c r="B70" s="34"/>
      <c r="C70" s="34"/>
      <c r="D70" s="34"/>
      <c r="E70" s="34"/>
      <c r="F70" s="34"/>
      <c r="G70" s="34"/>
      <c r="H70" s="34"/>
    </row>
    <row r="71" spans="2:8" ht="12.75">
      <c r="B71" s="34"/>
      <c r="C71" s="34"/>
      <c r="D71" s="34"/>
      <c r="E71" s="34"/>
      <c r="F71" s="34"/>
      <c r="G71" s="34"/>
      <c r="H71" s="34"/>
    </row>
    <row r="72" spans="2:8" ht="12.75">
      <c r="B72" s="34"/>
      <c r="C72" s="34"/>
      <c r="D72" s="34"/>
      <c r="E72" s="34"/>
      <c r="F72" s="34"/>
      <c r="G72" s="34"/>
      <c r="H72" s="34"/>
    </row>
    <row r="73" spans="2:8" ht="12.75">
      <c r="B73" s="34"/>
      <c r="C73" s="34"/>
      <c r="D73" s="34"/>
      <c r="E73" s="34"/>
      <c r="F73" s="34"/>
      <c r="G73" s="34"/>
      <c r="H73" s="34"/>
    </row>
    <row r="74" spans="2:8" ht="12.75">
      <c r="B74" s="34"/>
      <c r="C74" s="34"/>
      <c r="D74" s="34"/>
      <c r="E74" s="34"/>
      <c r="F74" s="34"/>
      <c r="G74" s="34"/>
      <c r="H74" s="34"/>
    </row>
    <row r="75" spans="2:8" ht="12.75">
      <c r="B75" s="34"/>
      <c r="C75" s="34"/>
      <c r="D75" s="34"/>
      <c r="E75" s="34"/>
      <c r="F75" s="34"/>
      <c r="G75" s="34"/>
      <c r="H75" s="34"/>
    </row>
    <row r="76" spans="2:8" ht="12.75">
      <c r="B76" s="34"/>
      <c r="C76" s="34"/>
      <c r="D76" s="34"/>
      <c r="E76" s="34"/>
      <c r="F76" s="34"/>
      <c r="G76" s="34"/>
      <c r="H76" s="34"/>
    </row>
    <row r="77" spans="2:8" ht="12.75">
      <c r="B77" s="34"/>
      <c r="C77" s="34"/>
      <c r="D77" s="34"/>
      <c r="E77" s="34"/>
      <c r="F77" s="34"/>
      <c r="G77" s="34"/>
      <c r="H77" s="34"/>
    </row>
    <row r="78" spans="2:8" ht="12.75">
      <c r="B78" s="34"/>
      <c r="C78" s="34"/>
      <c r="D78" s="34"/>
      <c r="E78" s="34"/>
      <c r="F78" s="34"/>
      <c r="G78" s="34"/>
      <c r="H78" s="34"/>
    </row>
    <row r="79" spans="2:8" ht="12.75">
      <c r="B79" s="34"/>
      <c r="C79" s="34"/>
      <c r="D79" s="34"/>
      <c r="E79" s="34"/>
      <c r="F79" s="34"/>
      <c r="G79" s="34"/>
      <c r="H79" s="34"/>
    </row>
    <row r="80" spans="2:8" ht="12.75">
      <c r="B80" s="34"/>
      <c r="C80" s="34"/>
      <c r="D80" s="34"/>
      <c r="E80" s="34"/>
      <c r="F80" s="34"/>
      <c r="G80" s="34"/>
      <c r="H80" s="34"/>
    </row>
    <row r="81" spans="2:8" ht="12.75">
      <c r="B81" s="34"/>
      <c r="C81" s="34"/>
      <c r="D81" s="34"/>
      <c r="E81" s="34"/>
      <c r="F81" s="34"/>
      <c r="G81" s="34"/>
      <c r="H81" s="34"/>
    </row>
    <row r="82" spans="2:8" ht="12.75">
      <c r="B82" s="34"/>
      <c r="C82" s="34"/>
      <c r="D82" s="34"/>
      <c r="E82" s="34"/>
      <c r="F82" s="34"/>
      <c r="G82" s="34"/>
      <c r="H82" s="34"/>
    </row>
    <row r="83" spans="2:8" ht="12.75">
      <c r="B83" s="34"/>
      <c r="C83" s="34"/>
      <c r="D83" s="34"/>
      <c r="E83" s="34"/>
      <c r="F83" s="34"/>
      <c r="G83" s="34"/>
      <c r="H83" s="34"/>
    </row>
    <row r="84" spans="2:8" ht="12.75">
      <c r="B84" s="34"/>
      <c r="C84" s="34"/>
      <c r="D84" s="34"/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</sheetData>
  <sheetProtection/>
  <mergeCells count="4">
    <mergeCell ref="A2:G2"/>
    <mergeCell ref="A3:G3"/>
    <mergeCell ref="A4:G4"/>
    <mergeCell ref="E53:G53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6">
      <selection activeCell="H25" sqref="H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8.75">
      <c r="A4" s="74" t="s">
        <v>104</v>
      </c>
      <c r="B4" s="74"/>
      <c r="C4" s="74"/>
      <c r="D4" s="74"/>
      <c r="E4" s="74"/>
      <c r="F4" s="74"/>
      <c r="G4" s="74"/>
      <c r="H4" s="74"/>
    </row>
    <row r="5" ht="13.5" thickBot="1"/>
    <row r="6" spans="1:8" ht="65.25" customHeight="1" thickBot="1" thickTop="1">
      <c r="A6" s="5"/>
      <c r="B6" s="59" t="s">
        <v>70</v>
      </c>
      <c r="C6" s="60" t="s">
        <v>71</v>
      </c>
      <c r="D6" s="47" t="s">
        <v>100</v>
      </c>
      <c r="E6" s="48" t="s">
        <v>101</v>
      </c>
      <c r="F6" s="54" t="s">
        <v>105</v>
      </c>
      <c r="G6" s="56" t="s">
        <v>106</v>
      </c>
      <c r="H6" s="9" t="s">
        <v>0</v>
      </c>
    </row>
    <row r="7" spans="1:8" ht="16.5" thickTop="1">
      <c r="A7" s="14" t="s">
        <v>1</v>
      </c>
      <c r="B7" s="22">
        <f>B8+B9+B10+B11+B12+B13</f>
        <v>142744</v>
      </c>
      <c r="C7" s="22">
        <f>C8+C9+C10+C11+C12+C13</f>
        <v>21084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</f>
        <v>19802</v>
      </c>
      <c r="H7" s="23">
        <f aca="true" t="shared" si="0" ref="H7:H13">ROUND(G7/F7*100,1)</f>
        <v>13.3</v>
      </c>
    </row>
    <row r="8" spans="1:8" ht="31.5">
      <c r="A8" s="15" t="s">
        <v>2</v>
      </c>
      <c r="B8" s="57">
        <v>105800</v>
      </c>
      <c r="C8" s="58">
        <v>15157</v>
      </c>
      <c r="D8" s="64">
        <v>117063</v>
      </c>
      <c r="E8" s="58">
        <v>114660</v>
      </c>
      <c r="F8" s="57">
        <v>115000</v>
      </c>
      <c r="G8" s="58">
        <v>12958</v>
      </c>
      <c r="H8" s="26">
        <f t="shared" si="0"/>
        <v>11.3</v>
      </c>
    </row>
    <row r="9" spans="1:8" ht="15.75">
      <c r="A9" s="15" t="s">
        <v>69</v>
      </c>
      <c r="B9" s="57">
        <v>20400</v>
      </c>
      <c r="C9" s="58">
        <v>2876</v>
      </c>
      <c r="D9" s="64">
        <v>20400</v>
      </c>
      <c r="E9" s="58">
        <v>17032</v>
      </c>
      <c r="F9" s="57">
        <v>16000</v>
      </c>
      <c r="G9" s="58">
        <v>2122</v>
      </c>
      <c r="H9" s="26">
        <f t="shared" si="0"/>
        <v>13.3</v>
      </c>
    </row>
    <row r="10" spans="1:8" ht="31.5">
      <c r="A10" s="15" t="s">
        <v>3</v>
      </c>
      <c r="B10" s="57">
        <v>4707</v>
      </c>
      <c r="C10" s="58">
        <v>843</v>
      </c>
      <c r="D10" s="64">
        <v>5234</v>
      </c>
      <c r="E10" s="58">
        <v>5234</v>
      </c>
      <c r="F10" s="57">
        <v>4834</v>
      </c>
      <c r="G10" s="58">
        <v>883</v>
      </c>
      <c r="H10" s="26">
        <f t="shared" si="0"/>
        <v>18.3</v>
      </c>
    </row>
    <row r="11" spans="1:8" ht="31.5">
      <c r="A11" s="15" t="s">
        <v>4</v>
      </c>
      <c r="B11" s="57">
        <v>2280</v>
      </c>
      <c r="C11" s="58">
        <v>164</v>
      </c>
      <c r="D11" s="64">
        <v>2573</v>
      </c>
      <c r="E11" s="58">
        <v>2574</v>
      </c>
      <c r="F11" s="57">
        <v>2413</v>
      </c>
      <c r="G11" s="58">
        <v>38</v>
      </c>
      <c r="H11" s="26">
        <f t="shared" si="0"/>
        <v>1.6</v>
      </c>
    </row>
    <row r="12" spans="1:8" ht="15.75">
      <c r="A12" s="15" t="s">
        <v>5</v>
      </c>
      <c r="B12" s="57">
        <v>8900</v>
      </c>
      <c r="C12" s="58">
        <v>1914</v>
      </c>
      <c r="D12" s="64">
        <v>10511</v>
      </c>
      <c r="E12" s="58">
        <v>10535</v>
      </c>
      <c r="F12" s="57">
        <v>10016</v>
      </c>
      <c r="G12" s="58">
        <v>3722</v>
      </c>
      <c r="H12" s="26">
        <f t="shared" si="0"/>
        <v>37.2</v>
      </c>
    </row>
    <row r="13" spans="1:8" ht="15.75">
      <c r="A13" s="15" t="s">
        <v>6</v>
      </c>
      <c r="B13" s="57">
        <v>657</v>
      </c>
      <c r="C13" s="58">
        <v>130</v>
      </c>
      <c r="D13" s="64">
        <v>1050</v>
      </c>
      <c r="E13" s="58">
        <v>1050</v>
      </c>
      <c r="F13" s="57">
        <v>1020</v>
      </c>
      <c r="G13" s="58">
        <v>79</v>
      </c>
      <c r="H13" s="26">
        <f t="shared" si="0"/>
        <v>7.7</v>
      </c>
    </row>
    <row r="14" spans="1:8" ht="47.25">
      <c r="A14" s="15" t="s">
        <v>7</v>
      </c>
      <c r="B14" s="24">
        <v>0</v>
      </c>
      <c r="C14" s="7">
        <v>0</v>
      </c>
      <c r="D14" s="46">
        <v>0</v>
      </c>
      <c r="E14" s="7">
        <v>-15</v>
      </c>
      <c r="F14" s="24">
        <v>0</v>
      </c>
      <c r="G14" s="7">
        <v>0</v>
      </c>
      <c r="H14" s="28">
        <v>0</v>
      </c>
    </row>
    <row r="15" spans="1:8" ht="31.5">
      <c r="A15" s="16" t="s">
        <v>9</v>
      </c>
      <c r="B15" s="25">
        <f aca="true" t="shared" si="1" ref="B15:G15">B16+B17+B18+B19+B20+B21</f>
        <v>8205</v>
      </c>
      <c r="C15" s="25">
        <f t="shared" si="1"/>
        <v>1259</v>
      </c>
      <c r="D15" s="12">
        <f t="shared" si="1"/>
        <v>10858</v>
      </c>
      <c r="E15" s="25">
        <f t="shared" si="1"/>
        <v>9803</v>
      </c>
      <c r="F15" s="25">
        <f t="shared" si="1"/>
        <v>5045</v>
      </c>
      <c r="G15" s="25">
        <f t="shared" si="1"/>
        <v>1426</v>
      </c>
      <c r="H15" s="26">
        <f>ROUND(G15/F15*100,1)</f>
        <v>28.3</v>
      </c>
    </row>
    <row r="16" spans="1:8" ht="47.25" customHeight="1">
      <c r="A16" s="17" t="s">
        <v>10</v>
      </c>
      <c r="B16" s="24">
        <v>1924</v>
      </c>
      <c r="C16" s="7">
        <v>108</v>
      </c>
      <c r="D16" s="46">
        <v>1995</v>
      </c>
      <c r="E16" s="7">
        <v>1927</v>
      </c>
      <c r="F16" s="24">
        <v>2209</v>
      </c>
      <c r="G16" s="7">
        <v>116</v>
      </c>
      <c r="H16" s="26">
        <f>ROUND(G16/F16*100,1)</f>
        <v>5.3</v>
      </c>
    </row>
    <row r="17" spans="1:8" ht="48" customHeight="1">
      <c r="A17" s="15" t="s">
        <v>11</v>
      </c>
      <c r="B17" s="57">
        <v>750</v>
      </c>
      <c r="C17" s="58">
        <v>76</v>
      </c>
      <c r="D17" s="64">
        <v>1013</v>
      </c>
      <c r="E17" s="58">
        <v>1013</v>
      </c>
      <c r="F17" s="57">
        <v>660</v>
      </c>
      <c r="G17" s="58">
        <v>98</v>
      </c>
      <c r="H17" s="26">
        <f>ROUND(G17/F17*100,1)</f>
        <v>14.8</v>
      </c>
    </row>
    <row r="18" spans="1:8" ht="47.25">
      <c r="A18" s="15" t="s">
        <v>44</v>
      </c>
      <c r="B18" s="57">
        <v>226</v>
      </c>
      <c r="C18" s="58">
        <v>4</v>
      </c>
      <c r="D18" s="64">
        <v>1209</v>
      </c>
      <c r="E18" s="58">
        <v>1210</v>
      </c>
      <c r="F18" s="57">
        <v>291</v>
      </c>
      <c r="G18" s="58">
        <v>206</v>
      </c>
      <c r="H18" s="26">
        <f>ROUND(G18/F18*100,1)</f>
        <v>70.8</v>
      </c>
    </row>
    <row r="19" spans="1:8" ht="15.75">
      <c r="A19" s="15" t="s">
        <v>12</v>
      </c>
      <c r="B19" s="57">
        <v>1000</v>
      </c>
      <c r="C19" s="58">
        <v>141</v>
      </c>
      <c r="D19" s="64">
        <v>1041</v>
      </c>
      <c r="E19" s="58">
        <v>1041</v>
      </c>
      <c r="F19" s="57">
        <v>1000</v>
      </c>
      <c r="G19" s="58">
        <v>106</v>
      </c>
      <c r="H19" s="26">
        <f>ROUND(G19/F19*100,1)</f>
        <v>10.6</v>
      </c>
    </row>
    <row r="20" spans="1:8" ht="63">
      <c r="A20" s="15" t="s">
        <v>62</v>
      </c>
      <c r="B20" s="57">
        <v>4075</v>
      </c>
      <c r="C20" s="58">
        <v>503</v>
      </c>
      <c r="D20" s="64">
        <v>1978</v>
      </c>
      <c r="E20" s="58">
        <v>973</v>
      </c>
      <c r="F20" s="57">
        <v>0</v>
      </c>
      <c r="G20" s="58">
        <v>15</v>
      </c>
      <c r="H20" s="26">
        <v>0</v>
      </c>
    </row>
    <row r="21" spans="1:8" ht="31.5">
      <c r="A21" s="15" t="s">
        <v>13</v>
      </c>
      <c r="B21" s="24">
        <v>230</v>
      </c>
      <c r="C21" s="7">
        <v>427</v>
      </c>
      <c r="D21" s="46">
        <v>3622</v>
      </c>
      <c r="E21" s="7">
        <v>3639</v>
      </c>
      <c r="F21" s="24">
        <v>885</v>
      </c>
      <c r="G21" s="7">
        <v>885</v>
      </c>
      <c r="H21" s="26">
        <f>ROUND(G21/F21*100,1)</f>
        <v>100</v>
      </c>
    </row>
    <row r="22" spans="1:8" ht="31.5">
      <c r="A22" s="16" t="s">
        <v>14</v>
      </c>
      <c r="B22" s="32">
        <f aca="true" t="shared" si="2" ref="B22:G22">B15+B7</f>
        <v>150949</v>
      </c>
      <c r="C22" s="32">
        <f t="shared" si="2"/>
        <v>22343</v>
      </c>
      <c r="D22" s="21">
        <f t="shared" si="2"/>
        <v>167689</v>
      </c>
      <c r="E22" s="32">
        <f t="shared" si="2"/>
        <v>160873</v>
      </c>
      <c r="F22" s="32">
        <f t="shared" si="2"/>
        <v>154328</v>
      </c>
      <c r="G22" s="32">
        <f t="shared" si="2"/>
        <v>21228</v>
      </c>
      <c r="H22" s="26">
        <f>ROUND(G22/F22*100,1)</f>
        <v>13.8</v>
      </c>
    </row>
    <row r="23" spans="1:8" ht="31.5">
      <c r="A23" s="18" t="s">
        <v>55</v>
      </c>
      <c r="B23" s="29">
        <v>368059</v>
      </c>
      <c r="C23" s="52">
        <v>73610</v>
      </c>
      <c r="D23" s="66">
        <v>493246</v>
      </c>
      <c r="E23" s="52">
        <v>493246</v>
      </c>
      <c r="F23" s="29">
        <v>392887</v>
      </c>
      <c r="G23" s="52">
        <v>53842</v>
      </c>
      <c r="H23" s="33">
        <f>ROUND(G23/F23*100,1)</f>
        <v>13.7</v>
      </c>
    </row>
    <row r="24" spans="1:8" ht="48" thickBot="1">
      <c r="A24" s="16" t="s">
        <v>56</v>
      </c>
      <c r="B24" s="27">
        <v>2000</v>
      </c>
      <c r="C24" s="8">
        <v>-3103</v>
      </c>
      <c r="D24" s="13">
        <v>-1290</v>
      </c>
      <c r="E24" s="8">
        <v>-1290</v>
      </c>
      <c r="F24" s="27">
        <v>0</v>
      </c>
      <c r="G24" s="8">
        <v>-1484</v>
      </c>
      <c r="H24" s="28">
        <v>0</v>
      </c>
    </row>
    <row r="25" spans="1:8" ht="28.5" customHeight="1" thickBot="1" thickTop="1">
      <c r="A25" s="6" t="s">
        <v>15</v>
      </c>
      <c r="B25" s="30">
        <f aca="true" t="shared" si="3" ref="B25:G25">B22+B23+B24</f>
        <v>521008</v>
      </c>
      <c r="C25" s="30">
        <f t="shared" si="3"/>
        <v>92850</v>
      </c>
      <c r="D25" s="68">
        <f t="shared" si="3"/>
        <v>659645</v>
      </c>
      <c r="E25" s="30">
        <f t="shared" si="3"/>
        <v>652829</v>
      </c>
      <c r="F25" s="30">
        <f t="shared" si="3"/>
        <v>547215</v>
      </c>
      <c r="G25" s="30">
        <f t="shared" si="3"/>
        <v>73586</v>
      </c>
      <c r="H25" s="19">
        <f>ROUND(G25/F25*100,1)</f>
        <v>13.4</v>
      </c>
    </row>
    <row r="26" spans="1:8" ht="28.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34">
      <selection activeCell="F29" sqref="F29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.75" customHeight="1">
      <c r="A4" s="75" t="s">
        <v>104</v>
      </c>
      <c r="B4" s="75"/>
      <c r="C4" s="75"/>
      <c r="D4" s="75"/>
      <c r="E4" s="75"/>
      <c r="F4" s="75"/>
      <c r="G4" s="75"/>
      <c r="H4" s="75"/>
    </row>
    <row r="5" ht="2.25" customHeight="1" thickBot="1"/>
    <row r="6" spans="1:9" ht="65.25" thickBot="1" thickTop="1">
      <c r="A6" s="35"/>
      <c r="B6" s="54" t="s">
        <v>70</v>
      </c>
      <c r="C6" s="55" t="s">
        <v>71</v>
      </c>
      <c r="D6" s="10" t="s">
        <v>100</v>
      </c>
      <c r="E6" s="31" t="s">
        <v>101</v>
      </c>
      <c r="F6" s="54" t="s">
        <v>105</v>
      </c>
      <c r="G6" s="56" t="s">
        <v>107</v>
      </c>
      <c r="H6" s="9" t="s">
        <v>0</v>
      </c>
      <c r="I6" s="34"/>
    </row>
    <row r="7" spans="1:9" ht="29.25" thickTop="1">
      <c r="A7" s="36" t="s">
        <v>18</v>
      </c>
      <c r="B7" s="50">
        <f>B8+B9+B10+B12+B14+B15</f>
        <v>51984</v>
      </c>
      <c r="C7" s="50">
        <f>C8+C9+C10+C12+C15</f>
        <v>7298</v>
      </c>
      <c r="D7" s="69">
        <f>D8+D9+D10+D11+D12+D15</f>
        <v>74892</v>
      </c>
      <c r="E7" s="69">
        <f>E8+E9+E10+E11+E12+E15</f>
        <v>73818</v>
      </c>
      <c r="F7" s="50">
        <f>F8+F9+F10+F12+F14+F15+F13</f>
        <v>55056</v>
      </c>
      <c r="G7" s="50">
        <f>G8+G9+G10+G12+G14+G15+G13</f>
        <v>7359</v>
      </c>
      <c r="H7" s="63">
        <f>G7/F7*100</f>
        <v>13.366390584132521</v>
      </c>
      <c r="I7" s="34"/>
    </row>
    <row r="8" spans="1:9" ht="15">
      <c r="A8" s="37" t="s">
        <v>39</v>
      </c>
      <c r="B8" s="24">
        <v>9391</v>
      </c>
      <c r="C8" s="7">
        <v>763</v>
      </c>
      <c r="D8" s="46">
        <v>13083</v>
      </c>
      <c r="E8" s="7">
        <v>13080</v>
      </c>
      <c r="F8" s="24">
        <v>9494</v>
      </c>
      <c r="G8" s="7">
        <v>562</v>
      </c>
      <c r="H8" s="63">
        <f>G8/F8*100</f>
        <v>5.919528123025068</v>
      </c>
      <c r="I8" s="34"/>
    </row>
    <row r="9" spans="1:9" ht="15">
      <c r="A9" s="38" t="s">
        <v>19</v>
      </c>
      <c r="B9" s="24">
        <v>5726</v>
      </c>
      <c r="C9" s="7">
        <v>1341</v>
      </c>
      <c r="D9" s="46">
        <v>10290</v>
      </c>
      <c r="E9" s="7">
        <v>10160</v>
      </c>
      <c r="F9" s="24">
        <v>5952</v>
      </c>
      <c r="G9" s="7">
        <v>1129</v>
      </c>
      <c r="H9" s="63">
        <f>G9/F9*100</f>
        <v>18.968413978494624</v>
      </c>
      <c r="I9" s="34"/>
    </row>
    <row r="10" spans="1:9" ht="15">
      <c r="A10" s="38" t="s">
        <v>20</v>
      </c>
      <c r="B10" s="24">
        <v>20802</v>
      </c>
      <c r="C10" s="7">
        <v>3476</v>
      </c>
      <c r="D10" s="46">
        <v>32590</v>
      </c>
      <c r="E10" s="7">
        <v>31856</v>
      </c>
      <c r="F10" s="24">
        <v>20342</v>
      </c>
      <c r="G10" s="7">
        <v>3633</v>
      </c>
      <c r="H10" s="63">
        <f>G10/F10*100</f>
        <v>17.859600825877493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4057</v>
      </c>
      <c r="C12" s="7">
        <v>820</v>
      </c>
      <c r="D12" s="46">
        <v>6339</v>
      </c>
      <c r="E12" s="7">
        <v>6300</v>
      </c>
      <c r="F12" s="24">
        <v>4024</v>
      </c>
      <c r="G12" s="7">
        <v>909</v>
      </c>
      <c r="H12" s="63">
        <f>G12/F12*100</f>
        <v>22.589463220675945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0</v>
      </c>
      <c r="H13" s="63">
        <v>0</v>
      </c>
      <c r="I13" s="34"/>
    </row>
    <row r="14" spans="1:9" ht="15">
      <c r="A14" s="38" t="s">
        <v>60</v>
      </c>
      <c r="B14" s="24">
        <v>3155</v>
      </c>
      <c r="C14" s="7">
        <v>0</v>
      </c>
      <c r="D14" s="46">
        <v>0</v>
      </c>
      <c r="E14" s="7">
        <v>0</v>
      </c>
      <c r="F14" s="24">
        <v>2772</v>
      </c>
      <c r="G14" s="7">
        <v>0</v>
      </c>
      <c r="H14" s="63">
        <f>G14/F14*100</f>
        <v>0</v>
      </c>
      <c r="I14" s="34"/>
    </row>
    <row r="15" spans="1:9" ht="30">
      <c r="A15" s="38" t="s">
        <v>21</v>
      </c>
      <c r="B15" s="24">
        <v>8853</v>
      </c>
      <c r="C15" s="7">
        <v>898</v>
      </c>
      <c r="D15" s="46">
        <v>12587</v>
      </c>
      <c r="E15" s="7">
        <v>12419</v>
      </c>
      <c r="F15" s="24">
        <v>11555</v>
      </c>
      <c r="G15" s="7">
        <v>1126</v>
      </c>
      <c r="H15" s="63">
        <f>G15/F15*100</f>
        <v>9.74469926438771</v>
      </c>
      <c r="I15" s="34"/>
    </row>
    <row r="16" spans="1:9" ht="14.25">
      <c r="A16" s="39" t="s">
        <v>22</v>
      </c>
      <c r="B16" s="27">
        <v>1430</v>
      </c>
      <c r="C16" s="8">
        <v>0</v>
      </c>
      <c r="D16" s="13">
        <v>1430</v>
      </c>
      <c r="E16" s="8">
        <v>1430</v>
      </c>
      <c r="F16" s="27">
        <v>1556</v>
      </c>
      <c r="G16" s="8">
        <v>0</v>
      </c>
      <c r="H16" s="63">
        <f>G16/F16*100</f>
        <v>0</v>
      </c>
      <c r="I16" s="34"/>
    </row>
    <row r="17" spans="1:9" ht="46.5" customHeight="1">
      <c r="A17" s="39" t="s">
        <v>46</v>
      </c>
      <c r="B17" s="27">
        <v>731</v>
      </c>
      <c r="C17" s="27">
        <v>52</v>
      </c>
      <c r="D17" s="13">
        <f>D18+D20</f>
        <v>826</v>
      </c>
      <c r="E17" s="27">
        <f>E18+E20</f>
        <v>826</v>
      </c>
      <c r="F17" s="27">
        <f>F18+F19+F20</f>
        <v>2790</v>
      </c>
      <c r="G17" s="27">
        <f>G18+G20</f>
        <v>98</v>
      </c>
      <c r="H17" s="63">
        <f>G17/F17*100</f>
        <v>3.512544802867384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30">
      <c r="A19" s="38" t="s">
        <v>162</v>
      </c>
      <c r="B19" s="24">
        <v>0</v>
      </c>
      <c r="C19" s="46">
        <v>0</v>
      </c>
      <c r="D19" s="46">
        <v>0</v>
      </c>
      <c r="E19" s="46">
        <v>0</v>
      </c>
      <c r="F19" s="24">
        <v>1800</v>
      </c>
      <c r="G19" s="46">
        <v>0</v>
      </c>
      <c r="H19" s="63">
        <v>0</v>
      </c>
      <c r="I19" s="34"/>
    </row>
    <row r="20" spans="1:9" ht="15">
      <c r="A20" s="38" t="s">
        <v>59</v>
      </c>
      <c r="B20" s="24">
        <v>731</v>
      </c>
      <c r="C20" s="46">
        <v>52</v>
      </c>
      <c r="D20" s="46">
        <v>818</v>
      </c>
      <c r="E20" s="46">
        <v>818</v>
      </c>
      <c r="F20" s="24">
        <v>990</v>
      </c>
      <c r="G20" s="46">
        <v>98</v>
      </c>
      <c r="H20" s="63">
        <f>G20/F20*100</f>
        <v>9.8989898989899</v>
      </c>
      <c r="I20" s="34"/>
    </row>
    <row r="21" spans="1:9" ht="19.5" customHeight="1">
      <c r="A21" s="39" t="s">
        <v>23</v>
      </c>
      <c r="B21" s="25">
        <f>B22+B23+B24</f>
        <v>21557</v>
      </c>
      <c r="C21" s="25">
        <v>0</v>
      </c>
      <c r="D21" s="12">
        <f>D22+D23+D24</f>
        <v>22132</v>
      </c>
      <c r="E21" s="12">
        <f>E22+E23+E24</f>
        <v>21730</v>
      </c>
      <c r="F21" s="25">
        <f>F22+F23+F24</f>
        <v>17634</v>
      </c>
      <c r="G21" s="25">
        <f>G22+G23+G24</f>
        <v>0</v>
      </c>
      <c r="H21" s="63">
        <v>0</v>
      </c>
      <c r="I21" s="34"/>
    </row>
    <row r="22" spans="1:9" ht="30">
      <c r="A22" s="38" t="s">
        <v>63</v>
      </c>
      <c r="B22" s="24">
        <v>927</v>
      </c>
      <c r="C22" s="7">
        <v>0</v>
      </c>
      <c r="D22" s="46">
        <v>1427</v>
      </c>
      <c r="E22" s="46">
        <v>1427</v>
      </c>
      <c r="F22" s="24">
        <v>927</v>
      </c>
      <c r="G22" s="7">
        <v>0</v>
      </c>
      <c r="H22" s="63">
        <v>0</v>
      </c>
      <c r="I22" s="34"/>
    </row>
    <row r="23" spans="1:9" ht="15">
      <c r="A23" s="38" t="s">
        <v>72</v>
      </c>
      <c r="B23" s="24">
        <v>20400</v>
      </c>
      <c r="C23" s="7">
        <v>0</v>
      </c>
      <c r="D23" s="46">
        <v>20400</v>
      </c>
      <c r="E23" s="7">
        <v>19998</v>
      </c>
      <c r="F23" s="24">
        <v>16402</v>
      </c>
      <c r="G23" s="7">
        <v>0</v>
      </c>
      <c r="H23" s="63"/>
      <c r="I23" s="34"/>
    </row>
    <row r="24" spans="1:9" ht="30">
      <c r="A24" s="38" t="s">
        <v>58</v>
      </c>
      <c r="B24" s="24">
        <v>230</v>
      </c>
      <c r="C24" s="7">
        <v>0</v>
      </c>
      <c r="D24" s="46">
        <v>305</v>
      </c>
      <c r="E24" s="7">
        <v>305</v>
      </c>
      <c r="F24" s="24">
        <v>305</v>
      </c>
      <c r="G24" s="7">
        <v>0</v>
      </c>
      <c r="H24" s="63">
        <v>0</v>
      </c>
      <c r="I24" s="34"/>
    </row>
    <row r="25" spans="1:9" ht="28.5">
      <c r="A25" s="39" t="s">
        <v>24</v>
      </c>
      <c r="B25" s="25">
        <f>B26+B28</f>
        <v>19746</v>
      </c>
      <c r="C25" s="25">
        <f>C26+C27+C28</f>
        <v>2818</v>
      </c>
      <c r="D25" s="12">
        <f>D26+D27+D28</f>
        <v>36666</v>
      </c>
      <c r="E25" s="25">
        <f>E26+E27+E28</f>
        <v>29882</v>
      </c>
      <c r="F25" s="25">
        <f>F26+F28</f>
        <v>18495</v>
      </c>
      <c r="G25" s="25">
        <f>G26+G27+G28</f>
        <v>1945</v>
      </c>
      <c r="H25" s="63">
        <f>G25/F25*100</f>
        <v>10.516355771830224</v>
      </c>
      <c r="I25" s="34"/>
    </row>
    <row r="26" spans="1:9" ht="15">
      <c r="A26" s="38" t="s">
        <v>25</v>
      </c>
      <c r="B26" s="24">
        <v>1584</v>
      </c>
      <c r="C26" s="7">
        <v>0</v>
      </c>
      <c r="D26" s="46">
        <v>2891</v>
      </c>
      <c r="E26" s="7">
        <v>1733</v>
      </c>
      <c r="F26" s="24">
        <v>370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1229</v>
      </c>
      <c r="E27" s="7">
        <v>1229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18162</v>
      </c>
      <c r="C28" s="7">
        <v>2818</v>
      </c>
      <c r="D28" s="46">
        <v>32546</v>
      </c>
      <c r="E28" s="7">
        <v>26920</v>
      </c>
      <c r="F28" s="24">
        <v>18125</v>
      </c>
      <c r="G28" s="7">
        <v>1945</v>
      </c>
      <c r="H28" s="63">
        <f aca="true" t="shared" si="0" ref="H28:H49">G28/F28*100</f>
        <v>10.731034482758622</v>
      </c>
      <c r="I28" s="34"/>
    </row>
    <row r="29" spans="1:9" ht="28.5">
      <c r="A29" s="39" t="s">
        <v>51</v>
      </c>
      <c r="B29" s="27">
        <v>750</v>
      </c>
      <c r="C29" s="27">
        <v>0</v>
      </c>
      <c r="D29" s="13">
        <f>D30</f>
        <v>0</v>
      </c>
      <c r="E29" s="27">
        <v>0</v>
      </c>
      <c r="F29" s="27">
        <f>F30</f>
        <v>660</v>
      </c>
      <c r="G29" s="27">
        <v>0</v>
      </c>
      <c r="H29" s="63">
        <f t="shared" si="0"/>
        <v>0</v>
      </c>
      <c r="I29" s="34"/>
    </row>
    <row r="30" spans="1:9" ht="15">
      <c r="A30" s="53" t="s">
        <v>61</v>
      </c>
      <c r="B30" s="24">
        <v>750</v>
      </c>
      <c r="C30" s="7">
        <v>0</v>
      </c>
      <c r="D30" s="46">
        <v>0</v>
      </c>
      <c r="E30" s="7">
        <v>0</v>
      </c>
      <c r="F30" s="24">
        <v>660</v>
      </c>
      <c r="G30" s="7">
        <v>0</v>
      </c>
      <c r="H30" s="63">
        <f t="shared" si="0"/>
        <v>0</v>
      </c>
      <c r="I30" s="34"/>
    </row>
    <row r="31" spans="1:9" ht="14.25">
      <c r="A31" s="39" t="s">
        <v>48</v>
      </c>
      <c r="B31" s="25">
        <f>B32+B33+B34+B35+B36</f>
        <v>361451</v>
      </c>
      <c r="C31" s="25">
        <f>C32+C33+C35+C36</f>
        <v>48101</v>
      </c>
      <c r="D31" s="12">
        <f>D32+D33+D34+D35+D36</f>
        <v>384407</v>
      </c>
      <c r="E31" s="25">
        <f>E32+E33+E34+E35+E36</f>
        <v>374428</v>
      </c>
      <c r="F31" s="25">
        <f>F32+F33+F34+F35+F36</f>
        <v>383517</v>
      </c>
      <c r="G31" s="25">
        <f>G32+G33+G35+G36</f>
        <v>45007</v>
      </c>
      <c r="H31" s="63">
        <f t="shared" si="0"/>
        <v>11.735333766169427</v>
      </c>
      <c r="I31" s="34"/>
    </row>
    <row r="32" spans="1:9" ht="15">
      <c r="A32" s="38" t="s">
        <v>28</v>
      </c>
      <c r="B32" s="24">
        <v>61132</v>
      </c>
      <c r="C32" s="7">
        <v>9795</v>
      </c>
      <c r="D32" s="46">
        <v>66163</v>
      </c>
      <c r="E32" s="7">
        <v>63327</v>
      </c>
      <c r="F32" s="24">
        <v>68271</v>
      </c>
      <c r="G32" s="7">
        <v>9026</v>
      </c>
      <c r="H32" s="63">
        <f t="shared" si="0"/>
        <v>13.22084047399335</v>
      </c>
      <c r="I32" s="34"/>
    </row>
    <row r="33" spans="1:9" ht="15">
      <c r="A33" s="38" t="s">
        <v>29</v>
      </c>
      <c r="B33" s="24">
        <v>287990</v>
      </c>
      <c r="C33" s="7">
        <v>37067</v>
      </c>
      <c r="D33" s="46">
        <v>297163</v>
      </c>
      <c r="E33" s="7">
        <v>290351</v>
      </c>
      <c r="F33" s="24">
        <v>301992</v>
      </c>
      <c r="G33" s="7">
        <v>34525</v>
      </c>
      <c r="H33" s="63">
        <f t="shared" si="0"/>
        <v>11.432422050915255</v>
      </c>
      <c r="I33" s="34"/>
    </row>
    <row r="34" spans="1:9" ht="15.75">
      <c r="A34" s="61" t="s">
        <v>57</v>
      </c>
      <c r="B34" s="24">
        <v>265</v>
      </c>
      <c r="C34" s="7">
        <v>0</v>
      </c>
      <c r="D34" s="46">
        <v>265</v>
      </c>
      <c r="E34" s="7">
        <v>139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2047</v>
      </c>
      <c r="C35" s="7">
        <v>232</v>
      </c>
      <c r="D35" s="46">
        <v>6547</v>
      </c>
      <c r="E35" s="7">
        <v>6452</v>
      </c>
      <c r="F35" s="24">
        <v>2088</v>
      </c>
      <c r="G35" s="7">
        <v>305</v>
      </c>
      <c r="H35" s="63">
        <f t="shared" si="0"/>
        <v>14.607279693486591</v>
      </c>
      <c r="I35" s="34"/>
    </row>
    <row r="36" spans="1:9" ht="30">
      <c r="A36" s="38" t="s">
        <v>31</v>
      </c>
      <c r="B36" s="24">
        <v>10017</v>
      </c>
      <c r="C36" s="7">
        <v>1007</v>
      </c>
      <c r="D36" s="46">
        <v>14269</v>
      </c>
      <c r="E36" s="7">
        <v>14159</v>
      </c>
      <c r="F36" s="24">
        <v>11166</v>
      </c>
      <c r="G36" s="7">
        <v>1151</v>
      </c>
      <c r="H36" s="63">
        <f t="shared" si="0"/>
        <v>10.308078094214581</v>
      </c>
      <c r="I36" s="34"/>
    </row>
    <row r="37" spans="1:9" ht="33" customHeight="1">
      <c r="A37" s="39" t="s">
        <v>49</v>
      </c>
      <c r="B37" s="25">
        <f aca="true" t="shared" si="1" ref="B37:G37">B38+B39+B40</f>
        <v>50779</v>
      </c>
      <c r="C37" s="25">
        <f t="shared" si="1"/>
        <v>5135</v>
      </c>
      <c r="D37" s="12">
        <f t="shared" si="1"/>
        <v>50018</v>
      </c>
      <c r="E37" s="25">
        <f t="shared" si="1"/>
        <v>49867</v>
      </c>
      <c r="F37" s="25">
        <f t="shared" si="1"/>
        <v>56823</v>
      </c>
      <c r="G37" s="25">
        <f t="shared" si="1"/>
        <v>6838</v>
      </c>
      <c r="H37" s="63">
        <f t="shared" si="0"/>
        <v>12.033859528711965</v>
      </c>
      <c r="I37" s="34"/>
    </row>
    <row r="38" spans="1:9" ht="15">
      <c r="A38" s="38" t="s">
        <v>32</v>
      </c>
      <c r="B38" s="24">
        <v>48236</v>
      </c>
      <c r="C38" s="7">
        <v>4756</v>
      </c>
      <c r="D38" s="46">
        <v>46807</v>
      </c>
      <c r="E38" s="7">
        <v>46721</v>
      </c>
      <c r="F38" s="24">
        <v>54024</v>
      </c>
      <c r="G38" s="7">
        <v>6373</v>
      </c>
      <c r="H38" s="63">
        <f t="shared" si="0"/>
        <v>11.796608914556494</v>
      </c>
      <c r="I38" s="34"/>
    </row>
    <row r="39" spans="1:9" ht="15">
      <c r="A39" s="38" t="s">
        <v>33</v>
      </c>
      <c r="B39" s="24">
        <v>1296</v>
      </c>
      <c r="C39" s="7">
        <v>222</v>
      </c>
      <c r="D39" s="46">
        <v>2039</v>
      </c>
      <c r="E39" s="7">
        <v>1999</v>
      </c>
      <c r="F39" s="24">
        <v>1542</v>
      </c>
      <c r="G39" s="7">
        <v>285</v>
      </c>
      <c r="H39" s="63">
        <f t="shared" si="0"/>
        <v>18.482490272373543</v>
      </c>
      <c r="I39" s="34"/>
    </row>
    <row r="40" spans="1:9" ht="30">
      <c r="A40" s="38" t="s">
        <v>53</v>
      </c>
      <c r="B40" s="24">
        <v>1247</v>
      </c>
      <c r="C40" s="46">
        <v>157</v>
      </c>
      <c r="D40" s="46">
        <v>1172</v>
      </c>
      <c r="E40" s="46">
        <v>1147</v>
      </c>
      <c r="F40" s="24">
        <v>1257</v>
      </c>
      <c r="G40" s="46">
        <v>180</v>
      </c>
      <c r="H40" s="63">
        <f t="shared" si="0"/>
        <v>14.319809069212411</v>
      </c>
      <c r="I40" s="34"/>
    </row>
    <row r="41" spans="1:9" ht="19.5" customHeight="1">
      <c r="A41" s="39" t="s">
        <v>65</v>
      </c>
      <c r="B41" s="25">
        <v>239</v>
      </c>
      <c r="C41" s="25">
        <v>0</v>
      </c>
      <c r="D41" s="12">
        <f>D42</f>
        <v>239</v>
      </c>
      <c r="E41" s="25">
        <f>E42</f>
        <v>239</v>
      </c>
      <c r="F41" s="25">
        <f>F42</f>
        <v>250</v>
      </c>
      <c r="G41" s="25">
        <v>0</v>
      </c>
      <c r="H41" s="63">
        <f t="shared" si="0"/>
        <v>0</v>
      </c>
      <c r="I41" s="34"/>
    </row>
    <row r="42" spans="1:9" ht="30.75" customHeight="1">
      <c r="A42" s="38" t="s">
        <v>66</v>
      </c>
      <c r="B42" s="24">
        <v>239</v>
      </c>
      <c r="C42" s="7">
        <v>0</v>
      </c>
      <c r="D42" s="46">
        <v>239</v>
      </c>
      <c r="E42" s="7">
        <v>239</v>
      </c>
      <c r="F42" s="24">
        <v>250</v>
      </c>
      <c r="G42" s="7">
        <v>0</v>
      </c>
      <c r="H42" s="63">
        <f t="shared" si="0"/>
        <v>0</v>
      </c>
      <c r="I42" s="34"/>
    </row>
    <row r="43" spans="1:9" ht="14.25">
      <c r="A43" s="39" t="s">
        <v>50</v>
      </c>
      <c r="B43" s="25">
        <f>B44+B45</f>
        <v>7653</v>
      </c>
      <c r="C43" s="25">
        <f>C44+C45</f>
        <v>551</v>
      </c>
      <c r="D43" s="12">
        <f>D44+D45+D46</f>
        <v>86549</v>
      </c>
      <c r="E43" s="25">
        <f>E44+E45+E46</f>
        <v>86541</v>
      </c>
      <c r="F43" s="25">
        <f>F44+F45</f>
        <v>8332</v>
      </c>
      <c r="G43" s="25">
        <f>G44+G45</f>
        <v>995</v>
      </c>
      <c r="H43" s="63">
        <f t="shared" si="0"/>
        <v>11.941910705712914</v>
      </c>
      <c r="I43" s="34"/>
    </row>
    <row r="44" spans="1:9" ht="15">
      <c r="A44" s="38" t="s">
        <v>45</v>
      </c>
      <c r="B44" s="49">
        <v>804</v>
      </c>
      <c r="C44" s="51">
        <v>249</v>
      </c>
      <c r="D44" s="20">
        <v>249</v>
      </c>
      <c r="E44" s="51">
        <v>249</v>
      </c>
      <c r="F44" s="49">
        <v>1390</v>
      </c>
      <c r="G44" s="51">
        <v>0</v>
      </c>
      <c r="H44" s="63">
        <f t="shared" si="0"/>
        <v>0</v>
      </c>
      <c r="I44" s="34"/>
    </row>
    <row r="45" spans="1:9" ht="15">
      <c r="A45" s="38" t="s">
        <v>34</v>
      </c>
      <c r="B45" s="24">
        <v>6849</v>
      </c>
      <c r="C45" s="7">
        <v>302</v>
      </c>
      <c r="D45" s="46">
        <v>6953</v>
      </c>
      <c r="E45" s="7">
        <v>6945</v>
      </c>
      <c r="F45" s="24">
        <v>6942</v>
      </c>
      <c r="G45" s="7">
        <v>995</v>
      </c>
      <c r="H45" s="63">
        <f t="shared" si="0"/>
        <v>14.333045231921638</v>
      </c>
      <c r="I45" s="34"/>
    </row>
    <row r="46" spans="1:9" ht="15">
      <c r="A46" s="40" t="s">
        <v>35</v>
      </c>
      <c r="B46" s="43">
        <v>0</v>
      </c>
      <c r="C46" s="41">
        <v>0</v>
      </c>
      <c r="D46" s="65">
        <v>79347</v>
      </c>
      <c r="E46" s="41">
        <v>79347</v>
      </c>
      <c r="F46" s="43">
        <v>0</v>
      </c>
      <c r="G46" s="41">
        <v>0</v>
      </c>
      <c r="H46" s="63">
        <v>0</v>
      </c>
      <c r="I46" s="34"/>
    </row>
    <row r="47" spans="1:9" ht="28.5">
      <c r="A47" s="62" t="s">
        <v>64</v>
      </c>
      <c r="B47" s="29">
        <v>8273</v>
      </c>
      <c r="C47" s="29">
        <v>959</v>
      </c>
      <c r="D47" s="66">
        <f>D48</f>
        <v>9551</v>
      </c>
      <c r="E47" s="29">
        <f>E48</f>
        <v>9550</v>
      </c>
      <c r="F47" s="29">
        <f>F48</f>
        <v>8080</v>
      </c>
      <c r="G47" s="29">
        <f>G48</f>
        <v>718</v>
      </c>
      <c r="H47" s="63">
        <f t="shared" si="0"/>
        <v>8.886138613861386</v>
      </c>
      <c r="I47" s="34"/>
    </row>
    <row r="48" spans="1:9" ht="15.75" thickBot="1">
      <c r="A48" s="40" t="s">
        <v>54</v>
      </c>
      <c r="B48" s="43">
        <v>8273</v>
      </c>
      <c r="C48" s="41">
        <v>958</v>
      </c>
      <c r="D48" s="65">
        <v>9551</v>
      </c>
      <c r="E48" s="41">
        <v>9550</v>
      </c>
      <c r="F48" s="43">
        <v>8080</v>
      </c>
      <c r="G48" s="41">
        <v>718</v>
      </c>
      <c r="H48" s="63">
        <f t="shared" si="0"/>
        <v>8.886138613861386</v>
      </c>
      <c r="I48" s="34"/>
    </row>
    <row r="49" spans="1:9" ht="15.75" thickBot="1" thickTop="1">
      <c r="A49" s="42" t="s">
        <v>38</v>
      </c>
      <c r="B49" s="44">
        <f>B47+B43+B41+B37+B31+B29+B25+B21+B17+B16+B7</f>
        <v>524593</v>
      </c>
      <c r="C49" s="44">
        <f>C47+C43+C37+C31+C25+C17+C7</f>
        <v>64914</v>
      </c>
      <c r="D49" s="44">
        <f>D47+D43+D41+D37+D31+D25+D21+D17+D16+D7</f>
        <v>666710</v>
      </c>
      <c r="E49" s="44">
        <f>E47+E43+E41+E37+E31+E25+E21+E17+E16+E7</f>
        <v>648311</v>
      </c>
      <c r="F49" s="44">
        <f>F47+F43+F41+F37+F31+F29+F25+F21+F17+F16+F7</f>
        <v>553193</v>
      </c>
      <c r="G49" s="44">
        <f>G47+G43+G37+G31+G25+G17+G7</f>
        <v>62960</v>
      </c>
      <c r="H49" s="63">
        <f t="shared" si="0"/>
        <v>11.381199689800848</v>
      </c>
      <c r="I49" s="34"/>
    </row>
    <row r="50" spans="2:9" ht="13.5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F8" sqref="F8:F1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3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108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73</v>
      </c>
      <c r="C6" s="60" t="s">
        <v>74</v>
      </c>
      <c r="D6" s="47" t="s">
        <v>100</v>
      </c>
      <c r="E6" s="48" t="s">
        <v>101</v>
      </c>
      <c r="F6" s="54" t="s">
        <v>109</v>
      </c>
      <c r="G6" s="56" t="s">
        <v>110</v>
      </c>
      <c r="H6" s="9" t="s">
        <v>0</v>
      </c>
    </row>
    <row r="7" spans="1:8" ht="16.5" thickTop="1">
      <c r="A7" s="14" t="s">
        <v>1</v>
      </c>
      <c r="B7" s="22">
        <f>B8+B9+B10+B11+B12+B13</f>
        <v>142744</v>
      </c>
      <c r="C7" s="22">
        <f>C8+C9+C10+C11+C12+C13+C14</f>
        <v>32904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G8+G9+G10+G11+G12+G13+G14</f>
        <v>34724</v>
      </c>
      <c r="H7" s="23">
        <f aca="true" t="shared" si="0" ref="H7:H13">ROUND(G7/F7*100,1)</f>
        <v>23.3</v>
      </c>
    </row>
    <row r="8" spans="1:8" ht="31.5">
      <c r="A8" s="15" t="s">
        <v>2</v>
      </c>
      <c r="B8" s="57">
        <v>105800</v>
      </c>
      <c r="C8" s="58">
        <v>24244</v>
      </c>
      <c r="D8" s="64">
        <v>117063</v>
      </c>
      <c r="E8" s="58">
        <v>114660</v>
      </c>
      <c r="F8" s="57">
        <v>115000</v>
      </c>
      <c r="G8" s="58">
        <v>23944</v>
      </c>
      <c r="H8" s="26">
        <f t="shared" si="0"/>
        <v>20.8</v>
      </c>
    </row>
    <row r="9" spans="1:8" ht="15.75">
      <c r="A9" s="15" t="s">
        <v>69</v>
      </c>
      <c r="B9" s="57">
        <v>20400</v>
      </c>
      <c r="C9" s="58">
        <v>4415</v>
      </c>
      <c r="D9" s="64">
        <v>20400</v>
      </c>
      <c r="E9" s="58">
        <v>17032</v>
      </c>
      <c r="F9" s="57">
        <v>16000</v>
      </c>
      <c r="G9" s="58">
        <v>4975</v>
      </c>
      <c r="H9" s="26">
        <f t="shared" si="0"/>
        <v>31.1</v>
      </c>
    </row>
    <row r="10" spans="1:8" ht="33.75" customHeight="1">
      <c r="A10" s="15" t="s">
        <v>3</v>
      </c>
      <c r="B10" s="57">
        <v>4707</v>
      </c>
      <c r="C10" s="58">
        <v>1124</v>
      </c>
      <c r="D10" s="64">
        <v>5234</v>
      </c>
      <c r="E10" s="58">
        <v>5234</v>
      </c>
      <c r="F10" s="57">
        <v>4834</v>
      </c>
      <c r="G10" s="58">
        <v>1337</v>
      </c>
      <c r="H10" s="26">
        <f t="shared" si="0"/>
        <v>27.7</v>
      </c>
    </row>
    <row r="11" spans="1:8" ht="31.5">
      <c r="A11" s="15" t="s">
        <v>4</v>
      </c>
      <c r="B11" s="57">
        <v>2280</v>
      </c>
      <c r="C11" s="58">
        <v>215</v>
      </c>
      <c r="D11" s="64">
        <v>2573</v>
      </c>
      <c r="E11" s="58">
        <v>2574</v>
      </c>
      <c r="F11" s="57">
        <v>2413</v>
      </c>
      <c r="G11" s="58">
        <v>58</v>
      </c>
      <c r="H11" s="26">
        <f t="shared" si="0"/>
        <v>2.4</v>
      </c>
    </row>
    <row r="12" spans="1:8" ht="15.75">
      <c r="A12" s="15" t="s">
        <v>5</v>
      </c>
      <c r="B12" s="57">
        <v>8900</v>
      </c>
      <c r="C12" s="58">
        <v>2714</v>
      </c>
      <c r="D12" s="64">
        <v>10511</v>
      </c>
      <c r="E12" s="58">
        <v>10535</v>
      </c>
      <c r="F12" s="57">
        <v>10016</v>
      </c>
      <c r="G12" s="58">
        <v>4262</v>
      </c>
      <c r="H12" s="26">
        <f t="shared" si="0"/>
        <v>42.6</v>
      </c>
    </row>
    <row r="13" spans="1:8" ht="15.75">
      <c r="A13" s="15" t="s">
        <v>6</v>
      </c>
      <c r="B13" s="57">
        <v>657</v>
      </c>
      <c r="C13" s="58">
        <v>207</v>
      </c>
      <c r="D13" s="64">
        <v>1050</v>
      </c>
      <c r="E13" s="58">
        <v>1050</v>
      </c>
      <c r="F13" s="57">
        <v>1020</v>
      </c>
      <c r="G13" s="58">
        <v>148</v>
      </c>
      <c r="H13" s="26">
        <f t="shared" si="0"/>
        <v>14.5</v>
      </c>
    </row>
    <row r="14" spans="1:8" ht="47.25">
      <c r="A14" s="15" t="s">
        <v>7</v>
      </c>
      <c r="B14" s="24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0</v>
      </c>
      <c r="H14" s="28">
        <v>0</v>
      </c>
    </row>
    <row r="15" spans="1:8" ht="31.5">
      <c r="A15" s="16" t="s">
        <v>9</v>
      </c>
      <c r="B15" s="25">
        <f aca="true" t="shared" si="1" ref="B15:G15">B16+B17+B18+B19+B20+B21</f>
        <v>8826</v>
      </c>
      <c r="C15" s="25">
        <f t="shared" si="1"/>
        <v>1834</v>
      </c>
      <c r="D15" s="12">
        <f t="shared" si="1"/>
        <v>10858</v>
      </c>
      <c r="E15" s="25">
        <f t="shared" si="1"/>
        <v>9803</v>
      </c>
      <c r="F15" s="25">
        <f t="shared" si="1"/>
        <v>5540</v>
      </c>
      <c r="G15" s="25">
        <f t="shared" si="1"/>
        <v>2580</v>
      </c>
      <c r="H15" s="26">
        <f aca="true" t="shared" si="2" ref="H15:H23">ROUND(G15/F15*100,1)</f>
        <v>46.6</v>
      </c>
    </row>
    <row r="16" spans="1:8" ht="47.25" customHeight="1">
      <c r="A16" s="17" t="s">
        <v>10</v>
      </c>
      <c r="B16" s="24">
        <v>1924</v>
      </c>
      <c r="C16" s="7">
        <v>201</v>
      </c>
      <c r="D16" s="46">
        <v>1995</v>
      </c>
      <c r="E16" s="7">
        <v>1927</v>
      </c>
      <c r="F16" s="24">
        <v>2209</v>
      </c>
      <c r="G16" s="7">
        <v>672</v>
      </c>
      <c r="H16" s="26">
        <f t="shared" si="2"/>
        <v>30.4</v>
      </c>
    </row>
    <row r="17" spans="1:8" ht="48" customHeight="1">
      <c r="A17" s="15" t="s">
        <v>11</v>
      </c>
      <c r="B17" s="57">
        <v>750</v>
      </c>
      <c r="C17" s="58">
        <v>80</v>
      </c>
      <c r="D17" s="64">
        <v>1013</v>
      </c>
      <c r="E17" s="58">
        <v>1013</v>
      </c>
      <c r="F17" s="57">
        <v>660</v>
      </c>
      <c r="G17" s="58">
        <v>108</v>
      </c>
      <c r="H17" s="26">
        <f t="shared" si="2"/>
        <v>16.4</v>
      </c>
    </row>
    <row r="18" spans="1:8" ht="47.25">
      <c r="A18" s="15" t="s">
        <v>44</v>
      </c>
      <c r="B18" s="57">
        <v>226</v>
      </c>
      <c r="C18" s="58">
        <v>38</v>
      </c>
      <c r="D18" s="64">
        <v>1209</v>
      </c>
      <c r="E18" s="58">
        <v>1210</v>
      </c>
      <c r="F18" s="57">
        <v>291</v>
      </c>
      <c r="G18" s="58">
        <v>245</v>
      </c>
      <c r="H18" s="26">
        <f t="shared" si="2"/>
        <v>84.2</v>
      </c>
    </row>
    <row r="19" spans="1:8" ht="15.75">
      <c r="A19" s="15" t="s">
        <v>12</v>
      </c>
      <c r="B19" s="57">
        <v>1000</v>
      </c>
      <c r="C19" s="58">
        <v>187</v>
      </c>
      <c r="D19" s="64">
        <v>1041</v>
      </c>
      <c r="E19" s="58">
        <v>1041</v>
      </c>
      <c r="F19" s="57">
        <v>1000</v>
      </c>
      <c r="G19" s="58">
        <v>156</v>
      </c>
      <c r="H19" s="26">
        <f t="shared" si="2"/>
        <v>15.6</v>
      </c>
    </row>
    <row r="20" spans="1:8" ht="63">
      <c r="A20" s="15" t="s">
        <v>62</v>
      </c>
      <c r="B20" s="57">
        <v>4075</v>
      </c>
      <c r="C20" s="58">
        <v>596</v>
      </c>
      <c r="D20" s="64">
        <v>1978</v>
      </c>
      <c r="E20" s="58">
        <v>973</v>
      </c>
      <c r="F20" s="57">
        <v>0</v>
      </c>
      <c r="G20" s="58">
        <v>17</v>
      </c>
      <c r="H20" s="26">
        <v>0</v>
      </c>
    </row>
    <row r="21" spans="1:8" ht="31.5">
      <c r="A21" s="15" t="s">
        <v>13</v>
      </c>
      <c r="B21" s="24">
        <v>851</v>
      </c>
      <c r="C21" s="7">
        <v>732</v>
      </c>
      <c r="D21" s="46">
        <v>3622</v>
      </c>
      <c r="E21" s="7">
        <v>3639</v>
      </c>
      <c r="F21" s="24">
        <v>1380</v>
      </c>
      <c r="G21" s="7">
        <v>1382</v>
      </c>
      <c r="H21" s="26">
        <f t="shared" si="2"/>
        <v>100.1</v>
      </c>
    </row>
    <row r="22" spans="1:8" ht="31.5">
      <c r="A22" s="16" t="s">
        <v>14</v>
      </c>
      <c r="B22" s="32">
        <f aca="true" t="shared" si="3" ref="B22:G22">B15+B7</f>
        <v>151570</v>
      </c>
      <c r="C22" s="32">
        <f t="shared" si="3"/>
        <v>34738</v>
      </c>
      <c r="D22" s="21">
        <f t="shared" si="3"/>
        <v>167689</v>
      </c>
      <c r="E22" s="32">
        <f t="shared" si="3"/>
        <v>160873</v>
      </c>
      <c r="F22" s="32">
        <f t="shared" si="3"/>
        <v>154823</v>
      </c>
      <c r="G22" s="32">
        <f t="shared" si="3"/>
        <v>37304</v>
      </c>
      <c r="H22" s="26">
        <f t="shared" si="2"/>
        <v>24.1</v>
      </c>
    </row>
    <row r="23" spans="1:8" ht="31.5">
      <c r="A23" s="18" t="s">
        <v>55</v>
      </c>
      <c r="B23" s="29">
        <v>368409</v>
      </c>
      <c r="C23" s="52">
        <v>109038</v>
      </c>
      <c r="D23" s="66">
        <v>493246</v>
      </c>
      <c r="E23" s="52">
        <v>493246</v>
      </c>
      <c r="F23" s="29">
        <v>397904</v>
      </c>
      <c r="G23" s="52">
        <v>104862</v>
      </c>
      <c r="H23" s="33">
        <f t="shared" si="2"/>
        <v>26.4</v>
      </c>
    </row>
    <row r="24" spans="1:8" ht="48" thickBot="1">
      <c r="A24" s="16" t="s">
        <v>56</v>
      </c>
      <c r="B24" s="27">
        <v>0</v>
      </c>
      <c r="C24" s="8">
        <v>-1874</v>
      </c>
      <c r="D24" s="13">
        <v>-1290</v>
      </c>
      <c r="E24" s="8">
        <v>-1290</v>
      </c>
      <c r="F24" s="27">
        <v>0</v>
      </c>
      <c r="G24" s="8">
        <v>-1484</v>
      </c>
      <c r="H24" s="28" t="s">
        <v>8</v>
      </c>
    </row>
    <row r="25" spans="1:8" ht="28.5" customHeight="1" thickBot="1" thickTop="1">
      <c r="A25" s="6" t="s">
        <v>15</v>
      </c>
      <c r="B25" s="30">
        <f>B22+B23+B24</f>
        <v>519979</v>
      </c>
      <c r="C25" s="30">
        <f>C24+C23+C22</f>
        <v>141902</v>
      </c>
      <c r="D25" s="68">
        <f>D22+D23+D24</f>
        <v>659645</v>
      </c>
      <c r="E25" s="30">
        <f>E22+E23+E24</f>
        <v>652829</v>
      </c>
      <c r="F25" s="30">
        <f>F22+F23+F24</f>
        <v>552727</v>
      </c>
      <c r="G25" s="30">
        <f>G24+G23+G22</f>
        <v>140682</v>
      </c>
      <c r="H25" s="19">
        <f>ROUND(G25/F25*100,1)</f>
        <v>25.5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zoomScalePageLayoutView="0" workbookViewId="0" topLeftCell="A39">
      <selection activeCell="A12" sqref="A12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108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73</v>
      </c>
      <c r="C6" s="55" t="s">
        <v>74</v>
      </c>
      <c r="D6" s="10" t="s">
        <v>100</v>
      </c>
      <c r="E6" s="31" t="s">
        <v>101</v>
      </c>
      <c r="F6" s="54" t="s">
        <v>109</v>
      </c>
      <c r="G6" s="56" t="s">
        <v>111</v>
      </c>
      <c r="H6" s="9" t="s">
        <v>0</v>
      </c>
      <c r="I6" s="34"/>
    </row>
    <row r="7" spans="1:9" ht="29.25" thickTop="1">
      <c r="A7" s="36" t="s">
        <v>18</v>
      </c>
      <c r="B7" s="50">
        <f>B8+B9+B10+B13+B14+B15</f>
        <v>52994</v>
      </c>
      <c r="C7" s="50">
        <f>C8+C9+C10+C13+C15</f>
        <v>13355</v>
      </c>
      <c r="D7" s="69">
        <f>D8+D9+D10+D11+D13+D15</f>
        <v>74892</v>
      </c>
      <c r="E7" s="69">
        <f>E8+E9+E10+E11+E13+E15</f>
        <v>73818</v>
      </c>
      <c r="F7" s="50">
        <f>F8+F9+F10+F13+F14+F15+F12</f>
        <v>55605</v>
      </c>
      <c r="G7" s="50">
        <f>G8+G9+G10+G13+G14+G15+G12</f>
        <v>13970</v>
      </c>
      <c r="H7" s="63">
        <f>G7/F7*100</f>
        <v>25.123639960435213</v>
      </c>
      <c r="I7" s="34"/>
    </row>
    <row r="8" spans="1:9" ht="15">
      <c r="A8" s="37" t="s">
        <v>39</v>
      </c>
      <c r="B8" s="24">
        <v>9288</v>
      </c>
      <c r="C8" s="7">
        <v>1608</v>
      </c>
      <c r="D8" s="46">
        <v>13083</v>
      </c>
      <c r="E8" s="7">
        <v>13080</v>
      </c>
      <c r="F8" s="24">
        <v>9371</v>
      </c>
      <c r="G8" s="7">
        <v>1209</v>
      </c>
      <c r="H8" s="63">
        <f>G8/F8*100</f>
        <v>12.90150464198058</v>
      </c>
      <c r="I8" s="34"/>
    </row>
    <row r="9" spans="1:9" ht="15">
      <c r="A9" s="38" t="s">
        <v>19</v>
      </c>
      <c r="B9" s="24">
        <v>6645</v>
      </c>
      <c r="C9" s="7">
        <v>2106</v>
      </c>
      <c r="D9" s="46">
        <v>10290</v>
      </c>
      <c r="E9" s="7">
        <v>10160</v>
      </c>
      <c r="F9" s="24">
        <v>6380</v>
      </c>
      <c r="G9" s="7">
        <v>2016</v>
      </c>
      <c r="H9" s="63">
        <f>G9/F9*100</f>
        <v>31.598746081504704</v>
      </c>
      <c r="I9" s="34"/>
    </row>
    <row r="10" spans="1:9" ht="15">
      <c r="A10" s="38" t="s">
        <v>20</v>
      </c>
      <c r="B10" s="24">
        <v>21405</v>
      </c>
      <c r="C10" s="7">
        <v>6696</v>
      </c>
      <c r="D10" s="46">
        <v>32590</v>
      </c>
      <c r="E10" s="7">
        <v>31856</v>
      </c>
      <c r="F10" s="24">
        <v>22144</v>
      </c>
      <c r="G10" s="7">
        <v>6926</v>
      </c>
      <c r="H10" s="63">
        <f>G10/F10*100</f>
        <v>31.277095375722542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29.25" customHeight="1">
      <c r="A12" s="38" t="s">
        <v>161</v>
      </c>
      <c r="B12" s="24">
        <v>0</v>
      </c>
      <c r="C12" s="7">
        <v>0</v>
      </c>
      <c r="D12" s="46">
        <v>0</v>
      </c>
      <c r="E12" s="7">
        <v>0</v>
      </c>
      <c r="F12" s="24">
        <v>917</v>
      </c>
      <c r="G12" s="7">
        <v>0</v>
      </c>
      <c r="H12" s="63">
        <v>0</v>
      </c>
      <c r="I12" s="34"/>
    </row>
    <row r="13" spans="1:9" ht="30">
      <c r="A13" s="38" t="s">
        <v>43</v>
      </c>
      <c r="B13" s="24">
        <v>4056</v>
      </c>
      <c r="C13" s="7">
        <v>1139</v>
      </c>
      <c r="D13" s="46">
        <v>6339</v>
      </c>
      <c r="E13" s="7">
        <v>6300</v>
      </c>
      <c r="F13" s="24">
        <v>4024</v>
      </c>
      <c r="G13" s="7">
        <v>1423</v>
      </c>
      <c r="H13" s="63">
        <f>G13/F13*100</f>
        <v>35.362823061630216</v>
      </c>
      <c r="I13" s="34"/>
    </row>
    <row r="14" spans="1:9" ht="15">
      <c r="A14" s="38" t="s">
        <v>60</v>
      </c>
      <c r="B14" s="24">
        <v>1614</v>
      </c>
      <c r="C14" s="7">
        <v>0</v>
      </c>
      <c r="D14" s="46">
        <v>0</v>
      </c>
      <c r="E14" s="7">
        <v>0</v>
      </c>
      <c r="F14" s="24">
        <v>1202</v>
      </c>
      <c r="G14" s="7">
        <v>0</v>
      </c>
      <c r="H14" s="63">
        <f>G14/F14*100</f>
        <v>0</v>
      </c>
      <c r="I14" s="34"/>
    </row>
    <row r="15" spans="1:9" ht="30">
      <c r="A15" s="38" t="s">
        <v>21</v>
      </c>
      <c r="B15" s="24">
        <v>9986</v>
      </c>
      <c r="C15" s="7">
        <v>1806</v>
      </c>
      <c r="D15" s="46">
        <v>12587</v>
      </c>
      <c r="E15" s="7">
        <v>12419</v>
      </c>
      <c r="F15" s="24">
        <v>11567</v>
      </c>
      <c r="G15" s="7">
        <v>2396</v>
      </c>
      <c r="H15" s="63">
        <f>G15/F15*100</f>
        <v>20.71410045820005</v>
      </c>
      <c r="I15" s="34"/>
    </row>
    <row r="16" spans="1:9" ht="14.25">
      <c r="A16" s="39" t="s">
        <v>22</v>
      </c>
      <c r="B16" s="27">
        <v>1430</v>
      </c>
      <c r="C16" s="8">
        <v>0</v>
      </c>
      <c r="D16" s="13">
        <v>1430</v>
      </c>
      <c r="E16" s="8">
        <v>1430</v>
      </c>
      <c r="F16" s="27">
        <v>1556</v>
      </c>
      <c r="G16" s="8">
        <v>0</v>
      </c>
      <c r="H16" s="63">
        <f>G16/F16*100</f>
        <v>0</v>
      </c>
      <c r="I16" s="34"/>
    </row>
    <row r="17" spans="1:9" ht="46.5" customHeight="1">
      <c r="A17" s="39" t="s">
        <v>46</v>
      </c>
      <c r="B17" s="27">
        <v>731</v>
      </c>
      <c r="C17" s="27">
        <v>106</v>
      </c>
      <c r="D17" s="13">
        <f>D18+D19</f>
        <v>826</v>
      </c>
      <c r="E17" s="27">
        <f>E18+E19</f>
        <v>826</v>
      </c>
      <c r="F17" s="27">
        <f>F18+F19</f>
        <v>990</v>
      </c>
      <c r="G17" s="27">
        <f>G18+G19</f>
        <v>182</v>
      </c>
      <c r="H17" s="63">
        <f>G17/F17*100</f>
        <v>18.383838383838384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59</v>
      </c>
      <c r="B19" s="24">
        <v>731</v>
      </c>
      <c r="C19" s="46">
        <v>106</v>
      </c>
      <c r="D19" s="46">
        <v>818</v>
      </c>
      <c r="E19" s="46">
        <v>818</v>
      </c>
      <c r="F19" s="24">
        <v>990</v>
      </c>
      <c r="G19" s="46">
        <v>182</v>
      </c>
      <c r="H19" s="63">
        <f>G19/F19*100</f>
        <v>18.383838383838384</v>
      </c>
      <c r="I19" s="34"/>
    </row>
    <row r="20" spans="1:9" ht="19.5" customHeight="1">
      <c r="A20" s="39" t="s">
        <v>23</v>
      </c>
      <c r="B20" s="25">
        <f>B21+B22+B23</f>
        <v>21557</v>
      </c>
      <c r="C20" s="25">
        <v>47</v>
      </c>
      <c r="D20" s="12">
        <f>D21+D22+D23</f>
        <v>22132</v>
      </c>
      <c r="E20" s="12">
        <f>E21+E22+E23</f>
        <v>21730</v>
      </c>
      <c r="F20" s="25">
        <f>F21+F22+F23</f>
        <v>17634</v>
      </c>
      <c r="G20" s="25">
        <f>G21+G22+G23</f>
        <v>347</v>
      </c>
      <c r="H20" s="63">
        <f>G20/F20*100</f>
        <v>1.9677894975615289</v>
      </c>
      <c r="I20" s="34"/>
    </row>
    <row r="21" spans="1:9" ht="30">
      <c r="A21" s="38" t="s">
        <v>63</v>
      </c>
      <c r="B21" s="24">
        <v>927</v>
      </c>
      <c r="C21" s="7">
        <v>0</v>
      </c>
      <c r="D21" s="46">
        <v>1427</v>
      </c>
      <c r="E21" s="46">
        <v>1427</v>
      </c>
      <c r="F21" s="24">
        <v>927</v>
      </c>
      <c r="G21" s="7">
        <v>0</v>
      </c>
      <c r="H21" s="63">
        <v>0</v>
      </c>
      <c r="I21" s="34"/>
    </row>
    <row r="22" spans="1:9" ht="15">
      <c r="A22" s="38" t="s">
        <v>72</v>
      </c>
      <c r="B22" s="24">
        <v>20400</v>
      </c>
      <c r="C22" s="7">
        <v>0</v>
      </c>
      <c r="D22" s="46">
        <v>20400</v>
      </c>
      <c r="E22" s="7">
        <v>19998</v>
      </c>
      <c r="F22" s="24">
        <v>16402</v>
      </c>
      <c r="G22" s="7">
        <v>300</v>
      </c>
      <c r="H22" s="63">
        <f>G22/F22*100</f>
        <v>1.8290452383855627</v>
      </c>
      <c r="I22" s="34"/>
    </row>
    <row r="23" spans="1:9" ht="30">
      <c r="A23" s="38" t="s">
        <v>58</v>
      </c>
      <c r="B23" s="24">
        <v>230</v>
      </c>
      <c r="C23" s="7">
        <v>47</v>
      </c>
      <c r="D23" s="46">
        <v>305</v>
      </c>
      <c r="E23" s="7">
        <v>305</v>
      </c>
      <c r="F23" s="24">
        <v>305</v>
      </c>
      <c r="G23" s="7">
        <v>47</v>
      </c>
      <c r="H23" s="63">
        <f>G23/F23*100</f>
        <v>15.40983606557377</v>
      </c>
      <c r="I23" s="34"/>
    </row>
    <row r="24" spans="1:9" ht="28.5">
      <c r="A24" s="39" t="s">
        <v>24</v>
      </c>
      <c r="B24" s="25">
        <f aca="true" t="shared" si="0" ref="B24:G24">B25+B26+B27</f>
        <v>20712</v>
      </c>
      <c r="C24" s="25">
        <f t="shared" si="0"/>
        <v>4811</v>
      </c>
      <c r="D24" s="12">
        <f t="shared" si="0"/>
        <v>36666</v>
      </c>
      <c r="E24" s="25">
        <f t="shared" si="0"/>
        <v>29882</v>
      </c>
      <c r="F24" s="25">
        <f t="shared" si="0"/>
        <v>27867</v>
      </c>
      <c r="G24" s="25">
        <f t="shared" si="0"/>
        <v>7208</v>
      </c>
      <c r="H24" s="63">
        <f>G24/F24*100</f>
        <v>25.865719309577635</v>
      </c>
      <c r="I24" s="34"/>
    </row>
    <row r="25" spans="1:9" ht="15">
      <c r="A25" s="38" t="s">
        <v>25</v>
      </c>
      <c r="B25" s="24">
        <v>1584</v>
      </c>
      <c r="C25" s="7">
        <v>0</v>
      </c>
      <c r="D25" s="46">
        <v>2891</v>
      </c>
      <c r="E25" s="7">
        <v>1733</v>
      </c>
      <c r="F25" s="24">
        <v>370</v>
      </c>
      <c r="G25" s="7">
        <v>0</v>
      </c>
      <c r="H25" s="63">
        <v>0</v>
      </c>
      <c r="I25" s="34"/>
    </row>
    <row r="26" spans="1:9" ht="15">
      <c r="A26" s="38" t="s">
        <v>26</v>
      </c>
      <c r="B26" s="24">
        <v>1229</v>
      </c>
      <c r="C26" s="7">
        <v>322</v>
      </c>
      <c r="D26" s="46">
        <v>1229</v>
      </c>
      <c r="E26" s="7">
        <v>1229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27</v>
      </c>
      <c r="B27" s="24">
        <v>17899</v>
      </c>
      <c r="C27" s="7">
        <v>4489</v>
      </c>
      <c r="D27" s="46">
        <v>32546</v>
      </c>
      <c r="E27" s="7">
        <v>26920</v>
      </c>
      <c r="F27" s="24">
        <v>27497</v>
      </c>
      <c r="G27" s="7">
        <v>7208</v>
      </c>
      <c r="H27" s="63">
        <f aca="true" t="shared" si="1" ref="H27:H48">G27/F27*100</f>
        <v>26.21376877477543</v>
      </c>
      <c r="I27" s="34"/>
    </row>
    <row r="28" spans="1:9" ht="28.5">
      <c r="A28" s="39" t="s">
        <v>51</v>
      </c>
      <c r="B28" s="27">
        <v>750</v>
      </c>
      <c r="C28" s="27">
        <v>0</v>
      </c>
      <c r="D28" s="13">
        <f>D29</f>
        <v>0</v>
      </c>
      <c r="E28" s="27">
        <v>0</v>
      </c>
      <c r="F28" s="27">
        <f>F29</f>
        <v>660</v>
      </c>
      <c r="G28" s="27">
        <f>G29</f>
        <v>0</v>
      </c>
      <c r="H28" s="63">
        <f t="shared" si="1"/>
        <v>0</v>
      </c>
      <c r="I28" s="34"/>
    </row>
    <row r="29" spans="1:9" ht="15">
      <c r="A29" s="53" t="s">
        <v>61</v>
      </c>
      <c r="B29" s="24">
        <v>750</v>
      </c>
      <c r="C29" s="7">
        <v>0</v>
      </c>
      <c r="D29" s="46">
        <v>0</v>
      </c>
      <c r="E29" s="7">
        <v>0</v>
      </c>
      <c r="F29" s="24">
        <v>660</v>
      </c>
      <c r="G29" s="7">
        <v>0</v>
      </c>
      <c r="H29" s="63">
        <f t="shared" si="1"/>
        <v>0</v>
      </c>
      <c r="I29" s="34"/>
    </row>
    <row r="30" spans="1:9" ht="14.25">
      <c r="A30" s="39" t="s">
        <v>48</v>
      </c>
      <c r="B30" s="25">
        <f aca="true" t="shared" si="2" ref="B30:G30">B31+B32+B33+B34+B35</f>
        <v>361532</v>
      </c>
      <c r="C30" s="25">
        <f t="shared" si="2"/>
        <v>88276</v>
      </c>
      <c r="D30" s="12">
        <f t="shared" si="2"/>
        <v>384407</v>
      </c>
      <c r="E30" s="25">
        <f t="shared" si="2"/>
        <v>374428</v>
      </c>
      <c r="F30" s="25">
        <f t="shared" si="2"/>
        <v>383550</v>
      </c>
      <c r="G30" s="25">
        <f t="shared" si="2"/>
        <v>86628</v>
      </c>
      <c r="H30" s="63">
        <f t="shared" si="1"/>
        <v>22.5858427845131</v>
      </c>
      <c r="I30" s="34"/>
    </row>
    <row r="31" spans="1:9" ht="15">
      <c r="A31" s="38" t="s">
        <v>28</v>
      </c>
      <c r="B31" s="24">
        <v>61132</v>
      </c>
      <c r="C31" s="7">
        <v>15435</v>
      </c>
      <c r="D31" s="46">
        <v>66163</v>
      </c>
      <c r="E31" s="7">
        <v>63327</v>
      </c>
      <c r="F31" s="24">
        <v>68272</v>
      </c>
      <c r="G31" s="7">
        <v>15894</v>
      </c>
      <c r="H31" s="63">
        <f t="shared" si="1"/>
        <v>23.280407780642136</v>
      </c>
      <c r="I31" s="34"/>
    </row>
    <row r="32" spans="1:9" ht="15">
      <c r="A32" s="38" t="s">
        <v>29</v>
      </c>
      <c r="B32" s="24">
        <v>287722</v>
      </c>
      <c r="C32" s="7">
        <v>70231</v>
      </c>
      <c r="D32" s="46">
        <v>297163</v>
      </c>
      <c r="E32" s="7">
        <v>290351</v>
      </c>
      <c r="F32" s="24">
        <v>302018</v>
      </c>
      <c r="G32" s="7">
        <v>67697</v>
      </c>
      <c r="H32" s="63">
        <f t="shared" si="1"/>
        <v>22.414889178790666</v>
      </c>
      <c r="I32" s="34"/>
    </row>
    <row r="33" spans="1:9" ht="15.75">
      <c r="A33" s="61" t="s">
        <v>57</v>
      </c>
      <c r="B33" s="24">
        <v>265</v>
      </c>
      <c r="C33" s="7">
        <v>0</v>
      </c>
      <c r="D33" s="46">
        <v>265</v>
      </c>
      <c r="E33" s="7">
        <v>139</v>
      </c>
      <c r="F33" s="24">
        <v>0</v>
      </c>
      <c r="G33" s="7">
        <v>0</v>
      </c>
      <c r="H33" s="63">
        <v>0</v>
      </c>
      <c r="I33" s="34"/>
    </row>
    <row r="34" spans="1:9" ht="30">
      <c r="A34" s="38" t="s">
        <v>30</v>
      </c>
      <c r="B34" s="24">
        <v>2047</v>
      </c>
      <c r="C34" s="7">
        <v>517</v>
      </c>
      <c r="D34" s="46">
        <v>6547</v>
      </c>
      <c r="E34" s="7">
        <v>6452</v>
      </c>
      <c r="F34" s="24">
        <v>2088</v>
      </c>
      <c r="G34" s="7">
        <v>739</v>
      </c>
      <c r="H34" s="63">
        <f t="shared" si="1"/>
        <v>35.39272030651341</v>
      </c>
      <c r="I34" s="34"/>
    </row>
    <row r="35" spans="1:9" ht="30">
      <c r="A35" s="38" t="s">
        <v>31</v>
      </c>
      <c r="B35" s="24">
        <v>10366</v>
      </c>
      <c r="C35" s="7">
        <v>2093</v>
      </c>
      <c r="D35" s="46">
        <v>14269</v>
      </c>
      <c r="E35" s="7">
        <v>14159</v>
      </c>
      <c r="F35" s="24">
        <v>11172</v>
      </c>
      <c r="G35" s="7">
        <v>2298</v>
      </c>
      <c r="H35" s="63">
        <f t="shared" si="1"/>
        <v>20.569280343716436</v>
      </c>
      <c r="I35" s="34"/>
    </row>
    <row r="36" spans="1:9" ht="33" customHeight="1">
      <c r="A36" s="39" t="s">
        <v>49</v>
      </c>
      <c r="B36" s="25">
        <f aca="true" t="shared" si="3" ref="B36:G36">B37+B38+B39</f>
        <v>50779</v>
      </c>
      <c r="C36" s="25">
        <f t="shared" si="3"/>
        <v>11066</v>
      </c>
      <c r="D36" s="12">
        <f t="shared" si="3"/>
        <v>50018</v>
      </c>
      <c r="E36" s="25">
        <f t="shared" si="3"/>
        <v>49867</v>
      </c>
      <c r="F36" s="25">
        <f t="shared" si="3"/>
        <v>56848</v>
      </c>
      <c r="G36" s="25">
        <f t="shared" si="3"/>
        <v>11602</v>
      </c>
      <c r="H36" s="63">
        <f t="shared" si="1"/>
        <v>20.408809456797073</v>
      </c>
      <c r="I36" s="34"/>
    </row>
    <row r="37" spans="1:9" ht="15">
      <c r="A37" s="38" t="s">
        <v>32</v>
      </c>
      <c r="B37" s="24">
        <v>48186</v>
      </c>
      <c r="C37" s="7">
        <v>10395</v>
      </c>
      <c r="D37" s="46">
        <v>46807</v>
      </c>
      <c r="E37" s="7">
        <v>46721</v>
      </c>
      <c r="F37" s="24">
        <v>54049</v>
      </c>
      <c r="G37" s="7">
        <v>10954</v>
      </c>
      <c r="H37" s="63">
        <f t="shared" si="1"/>
        <v>20.266794945327387</v>
      </c>
      <c r="I37" s="34"/>
    </row>
    <row r="38" spans="1:9" ht="15">
      <c r="A38" s="38" t="s">
        <v>33</v>
      </c>
      <c r="B38" s="24">
        <v>1346</v>
      </c>
      <c r="C38" s="7">
        <v>407</v>
      </c>
      <c r="D38" s="46">
        <v>2039</v>
      </c>
      <c r="E38" s="7">
        <v>1999</v>
      </c>
      <c r="F38" s="24">
        <v>1542</v>
      </c>
      <c r="G38" s="7">
        <v>405</v>
      </c>
      <c r="H38" s="63">
        <f t="shared" si="1"/>
        <v>26.26459143968872</v>
      </c>
      <c r="I38" s="34"/>
    </row>
    <row r="39" spans="1:9" ht="30">
      <c r="A39" s="38" t="s">
        <v>53</v>
      </c>
      <c r="B39" s="24">
        <v>1247</v>
      </c>
      <c r="C39" s="46">
        <v>264</v>
      </c>
      <c r="D39" s="46">
        <v>1172</v>
      </c>
      <c r="E39" s="46">
        <v>1147</v>
      </c>
      <c r="F39" s="24">
        <v>1257</v>
      </c>
      <c r="G39" s="46">
        <v>243</v>
      </c>
      <c r="H39" s="63">
        <f t="shared" si="1"/>
        <v>19.331742243436754</v>
      </c>
      <c r="I39" s="34"/>
    </row>
    <row r="40" spans="1:9" ht="19.5" customHeight="1">
      <c r="A40" s="39" t="s">
        <v>65</v>
      </c>
      <c r="B40" s="25">
        <v>239</v>
      </c>
      <c r="C40" s="25">
        <v>0</v>
      </c>
      <c r="D40" s="12">
        <f>D41</f>
        <v>239</v>
      </c>
      <c r="E40" s="25">
        <f>E41</f>
        <v>239</v>
      </c>
      <c r="F40" s="25">
        <f>F41</f>
        <v>250</v>
      </c>
      <c r="G40" s="25">
        <f>G41</f>
        <v>0</v>
      </c>
      <c r="H40" s="63">
        <f t="shared" si="1"/>
        <v>0</v>
      </c>
      <c r="I40" s="34"/>
    </row>
    <row r="41" spans="1:9" ht="30.75" customHeight="1">
      <c r="A41" s="38" t="s">
        <v>66</v>
      </c>
      <c r="B41" s="24">
        <v>239</v>
      </c>
      <c r="C41" s="7">
        <v>0</v>
      </c>
      <c r="D41" s="46">
        <v>239</v>
      </c>
      <c r="E41" s="7">
        <v>239</v>
      </c>
      <c r="F41" s="24">
        <v>250</v>
      </c>
      <c r="G41" s="7">
        <v>0</v>
      </c>
      <c r="H41" s="63">
        <f t="shared" si="1"/>
        <v>0</v>
      </c>
      <c r="I41" s="34"/>
    </row>
    <row r="42" spans="1:9" ht="14.25">
      <c r="A42" s="39" t="s">
        <v>50</v>
      </c>
      <c r="B42" s="25">
        <f>B43+B44</f>
        <v>7279</v>
      </c>
      <c r="C42" s="25">
        <f>C43+C44</f>
        <v>1449</v>
      </c>
      <c r="D42" s="12">
        <f>D43+D44+D45</f>
        <v>86549</v>
      </c>
      <c r="E42" s="25">
        <f>E43+E44+E45</f>
        <v>86541</v>
      </c>
      <c r="F42" s="25">
        <f>F43+F44</f>
        <v>7997</v>
      </c>
      <c r="G42" s="25">
        <f>G43+G44</f>
        <v>1854</v>
      </c>
      <c r="H42" s="63">
        <f t="shared" si="1"/>
        <v>23.183693885206953</v>
      </c>
      <c r="I42" s="34"/>
    </row>
    <row r="43" spans="1:9" ht="15">
      <c r="A43" s="38" t="s">
        <v>45</v>
      </c>
      <c r="B43" s="49">
        <v>317</v>
      </c>
      <c r="C43" s="51">
        <v>249</v>
      </c>
      <c r="D43" s="20">
        <v>249</v>
      </c>
      <c r="E43" s="51">
        <v>249</v>
      </c>
      <c r="F43" s="49">
        <v>1020</v>
      </c>
      <c r="G43" s="51">
        <v>0</v>
      </c>
      <c r="H43" s="63">
        <f t="shared" si="1"/>
        <v>0</v>
      </c>
      <c r="I43" s="34"/>
    </row>
    <row r="44" spans="1:9" ht="15">
      <c r="A44" s="38" t="s">
        <v>34</v>
      </c>
      <c r="B44" s="24">
        <v>6962</v>
      </c>
      <c r="C44" s="7">
        <v>1200</v>
      </c>
      <c r="D44" s="46">
        <v>6953</v>
      </c>
      <c r="E44" s="7">
        <v>6945</v>
      </c>
      <c r="F44" s="24">
        <v>6977</v>
      </c>
      <c r="G44" s="7">
        <v>1854</v>
      </c>
      <c r="H44" s="63">
        <f t="shared" si="1"/>
        <v>26.573025655725957</v>
      </c>
      <c r="I44" s="34"/>
    </row>
    <row r="45" spans="1:9" ht="15">
      <c r="A45" s="40" t="s">
        <v>35</v>
      </c>
      <c r="B45" s="43">
        <v>0</v>
      </c>
      <c r="C45" s="41">
        <v>0</v>
      </c>
      <c r="D45" s="65">
        <v>79347</v>
      </c>
      <c r="E45" s="41">
        <v>79347</v>
      </c>
      <c r="F45" s="43">
        <v>0</v>
      </c>
      <c r="G45" s="41">
        <v>0</v>
      </c>
      <c r="H45" s="63">
        <v>0</v>
      </c>
      <c r="I45" s="34"/>
    </row>
    <row r="46" spans="1:9" ht="28.5">
      <c r="A46" s="62" t="s">
        <v>64</v>
      </c>
      <c r="B46" s="29">
        <v>8513</v>
      </c>
      <c r="C46" s="29">
        <v>2520</v>
      </c>
      <c r="D46" s="66">
        <f>D47</f>
        <v>9551</v>
      </c>
      <c r="E46" s="29">
        <f>E47</f>
        <v>9550</v>
      </c>
      <c r="F46" s="29">
        <f>F47</f>
        <v>8080</v>
      </c>
      <c r="G46" s="29">
        <f>G47</f>
        <v>1930</v>
      </c>
      <c r="H46" s="63">
        <f t="shared" si="1"/>
        <v>23.886138613861384</v>
      </c>
      <c r="I46" s="34"/>
    </row>
    <row r="47" spans="1:9" ht="15.75" thickBot="1">
      <c r="A47" s="40" t="s">
        <v>54</v>
      </c>
      <c r="B47" s="43">
        <v>8513</v>
      </c>
      <c r="C47" s="41">
        <v>2520</v>
      </c>
      <c r="D47" s="65">
        <v>9551</v>
      </c>
      <c r="E47" s="41">
        <v>9550</v>
      </c>
      <c r="F47" s="43">
        <v>8080</v>
      </c>
      <c r="G47" s="41">
        <v>1930</v>
      </c>
      <c r="H47" s="63">
        <f t="shared" si="1"/>
        <v>23.886138613861384</v>
      </c>
      <c r="I47" s="34"/>
    </row>
    <row r="48" spans="1:9" ht="15.75" thickBot="1" thickTop="1">
      <c r="A48" s="42" t="s">
        <v>38</v>
      </c>
      <c r="B48" s="44">
        <f>B46+B42+B40+B36+B30+B28+B24+B20+B17+B16+B7</f>
        <v>526516</v>
      </c>
      <c r="C48" s="44">
        <f>C46+C42+C40+C36+C30+C28+C24+C20+C17+C16+C7</f>
        <v>121630</v>
      </c>
      <c r="D48" s="44">
        <f>D46+D42+D40+D36+D30+D24+D20+D17+D16+D7</f>
        <v>666710</v>
      </c>
      <c r="E48" s="44">
        <f>E46+E42+E40+E36+E30+E24+E20+E17+E16+E7</f>
        <v>648311</v>
      </c>
      <c r="F48" s="44">
        <f>F46+F42+F40+F36+F30+F28+F24+F20+F17+F16+F7</f>
        <v>561037</v>
      </c>
      <c r="G48" s="44">
        <f>G46+G42+G40+G36+G30+G28+G24+G20+G17+G16+G7</f>
        <v>123721</v>
      </c>
      <c r="H48" s="63">
        <f t="shared" si="1"/>
        <v>22.052199765790846</v>
      </c>
      <c r="I48" s="34"/>
    </row>
    <row r="49" spans="2:9" ht="0.75" customHeight="1" thickTop="1"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45" t="s">
        <v>40</v>
      </c>
      <c r="B50" s="45"/>
      <c r="C50" s="45"/>
      <c r="D50" s="45"/>
      <c r="E50" s="45"/>
      <c r="F50" s="45"/>
      <c r="G50" s="45"/>
      <c r="H50" s="34"/>
      <c r="I50" s="34"/>
    </row>
    <row r="51" spans="1:9" ht="15.75">
      <c r="A51" s="45" t="s">
        <v>41</v>
      </c>
      <c r="B51" s="45"/>
      <c r="C51" s="45"/>
      <c r="D51" s="45"/>
      <c r="E51" s="45"/>
      <c r="F51" s="45" t="s">
        <v>42</v>
      </c>
      <c r="G51" s="45"/>
      <c r="H51" s="34"/>
      <c r="I51" s="34"/>
    </row>
    <row r="52" spans="8:9" ht="12.75">
      <c r="H52" s="34"/>
      <c r="I52" s="34"/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5">
      <selection activeCell="F16" sqref="F16:F21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112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75</v>
      </c>
      <c r="C6" s="60" t="s">
        <v>76</v>
      </c>
      <c r="D6" s="47" t="s">
        <v>100</v>
      </c>
      <c r="E6" s="48" t="s">
        <v>101</v>
      </c>
      <c r="F6" s="54" t="s">
        <v>113</v>
      </c>
      <c r="G6" s="56" t="s">
        <v>114</v>
      </c>
      <c r="H6" s="9" t="s">
        <v>0</v>
      </c>
    </row>
    <row r="7" spans="1:8" ht="16.5" thickTop="1">
      <c r="A7" s="14" t="s">
        <v>1</v>
      </c>
      <c r="B7" s="22">
        <f>B8+B9+B10+B11+B12+B13+B14</f>
        <v>142744</v>
      </c>
      <c r="C7" s="22">
        <f>C8+C9+C10+C11+C12+C13+C14</f>
        <v>45805</v>
      </c>
      <c r="D7" s="11">
        <f>D8+D9+D10+D11+D12+D13</f>
        <v>156831</v>
      </c>
      <c r="E7" s="22">
        <f>E8+E9+E10+E11+E12+E13+E14</f>
        <v>151070</v>
      </c>
      <c r="F7" s="22">
        <f>F8+F9+F10+F11+F12+F13+F14</f>
        <v>149283</v>
      </c>
      <c r="G7" s="22">
        <f>G8+G9+G10+G11+G12+G13+G14</f>
        <v>47513</v>
      </c>
      <c r="H7" s="23">
        <f aca="true" t="shared" si="0" ref="H7:H13">ROUND(G7/F7*100,1)</f>
        <v>31.8</v>
      </c>
    </row>
    <row r="8" spans="1:8" ht="31.5">
      <c r="A8" s="15" t="s">
        <v>2</v>
      </c>
      <c r="B8" s="57">
        <v>105800</v>
      </c>
      <c r="C8" s="58">
        <v>34163</v>
      </c>
      <c r="D8" s="64">
        <v>117063</v>
      </c>
      <c r="E8" s="58">
        <v>114660</v>
      </c>
      <c r="F8" s="57">
        <v>115000</v>
      </c>
      <c r="G8" s="58">
        <v>34485</v>
      </c>
      <c r="H8" s="26">
        <f t="shared" si="0"/>
        <v>30</v>
      </c>
    </row>
    <row r="9" spans="1:8" ht="15.75">
      <c r="A9" s="15" t="s">
        <v>69</v>
      </c>
      <c r="B9" s="57">
        <v>20400</v>
      </c>
      <c r="C9" s="58">
        <v>5789</v>
      </c>
      <c r="D9" s="64">
        <v>20400</v>
      </c>
      <c r="E9" s="58">
        <v>17032</v>
      </c>
      <c r="F9" s="57">
        <v>16000</v>
      </c>
      <c r="G9" s="58">
        <v>6156</v>
      </c>
      <c r="H9" s="26">
        <f t="shared" si="0"/>
        <v>38.5</v>
      </c>
    </row>
    <row r="10" spans="1:8" ht="31.5">
      <c r="A10" s="15" t="s">
        <v>3</v>
      </c>
      <c r="B10" s="57">
        <v>4707</v>
      </c>
      <c r="C10" s="58">
        <v>1806</v>
      </c>
      <c r="D10" s="64">
        <v>5234</v>
      </c>
      <c r="E10" s="58">
        <v>5234</v>
      </c>
      <c r="F10" s="57">
        <v>4834</v>
      </c>
      <c r="G10" s="58">
        <v>2057</v>
      </c>
      <c r="H10" s="26">
        <f t="shared" si="0"/>
        <v>42.6</v>
      </c>
    </row>
    <row r="11" spans="1:8" ht="31.5">
      <c r="A11" s="15" t="s">
        <v>4</v>
      </c>
      <c r="B11" s="57">
        <v>2280</v>
      </c>
      <c r="C11" s="58">
        <v>219</v>
      </c>
      <c r="D11" s="64">
        <v>2573</v>
      </c>
      <c r="E11" s="58">
        <v>2574</v>
      </c>
      <c r="F11" s="57">
        <v>2413</v>
      </c>
      <c r="G11" s="58">
        <v>55</v>
      </c>
      <c r="H11" s="26">
        <f t="shared" si="0"/>
        <v>2.3</v>
      </c>
    </row>
    <row r="12" spans="1:8" ht="15.75">
      <c r="A12" s="15" t="s">
        <v>5</v>
      </c>
      <c r="B12" s="57">
        <v>8900</v>
      </c>
      <c r="C12" s="58">
        <v>3565</v>
      </c>
      <c r="D12" s="64">
        <v>10511</v>
      </c>
      <c r="E12" s="58">
        <v>10535</v>
      </c>
      <c r="F12" s="57">
        <v>10016</v>
      </c>
      <c r="G12" s="58">
        <v>4526</v>
      </c>
      <c r="H12" s="26">
        <f t="shared" si="0"/>
        <v>45.2</v>
      </c>
    </row>
    <row r="13" spans="1:8" ht="15.75">
      <c r="A13" s="15" t="s">
        <v>6</v>
      </c>
      <c r="B13" s="57">
        <v>657</v>
      </c>
      <c r="C13" s="58">
        <v>278</v>
      </c>
      <c r="D13" s="64">
        <v>1050</v>
      </c>
      <c r="E13" s="58">
        <v>1050</v>
      </c>
      <c r="F13" s="57">
        <v>1020</v>
      </c>
      <c r="G13" s="58">
        <v>234</v>
      </c>
      <c r="H13" s="26">
        <f t="shared" si="0"/>
        <v>22.9</v>
      </c>
    </row>
    <row r="14" spans="1:8" ht="47.25">
      <c r="A14" s="15" t="s">
        <v>7</v>
      </c>
      <c r="B14" s="24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8897</v>
      </c>
      <c r="C15" s="25">
        <f t="shared" si="1"/>
        <v>2375</v>
      </c>
      <c r="D15" s="12">
        <f t="shared" si="1"/>
        <v>10858</v>
      </c>
      <c r="E15" s="25">
        <f t="shared" si="1"/>
        <v>9803</v>
      </c>
      <c r="F15" s="25">
        <f t="shared" si="1"/>
        <v>5958</v>
      </c>
      <c r="G15" s="25">
        <f t="shared" si="1"/>
        <v>3296</v>
      </c>
      <c r="H15" s="26">
        <f aca="true" t="shared" si="2" ref="H15:H23">ROUND(G15/F15*100,1)</f>
        <v>55.3</v>
      </c>
    </row>
    <row r="16" spans="1:8" ht="47.25" customHeight="1">
      <c r="A16" s="17" t="s">
        <v>10</v>
      </c>
      <c r="B16" s="24">
        <v>1924</v>
      </c>
      <c r="C16" s="7">
        <v>283</v>
      </c>
      <c r="D16" s="46">
        <v>1995</v>
      </c>
      <c r="E16" s="7">
        <v>1927</v>
      </c>
      <c r="F16" s="24">
        <v>2209</v>
      </c>
      <c r="G16" s="7">
        <v>774</v>
      </c>
      <c r="H16" s="26">
        <f t="shared" si="2"/>
        <v>35</v>
      </c>
    </row>
    <row r="17" spans="1:8" ht="48" customHeight="1">
      <c r="A17" s="15" t="s">
        <v>11</v>
      </c>
      <c r="B17" s="57">
        <v>750</v>
      </c>
      <c r="C17" s="58">
        <v>180</v>
      </c>
      <c r="D17" s="64">
        <v>1013</v>
      </c>
      <c r="E17" s="58">
        <v>1013</v>
      </c>
      <c r="F17" s="57">
        <v>660</v>
      </c>
      <c r="G17" s="58">
        <v>237</v>
      </c>
      <c r="H17" s="26">
        <f t="shared" si="2"/>
        <v>35.9</v>
      </c>
    </row>
    <row r="18" spans="1:8" ht="47.25">
      <c r="A18" s="15" t="s">
        <v>44</v>
      </c>
      <c r="B18" s="57">
        <v>226</v>
      </c>
      <c r="C18" s="58">
        <v>164</v>
      </c>
      <c r="D18" s="64">
        <v>1209</v>
      </c>
      <c r="E18" s="58">
        <v>1210</v>
      </c>
      <c r="F18" s="57">
        <v>291</v>
      </c>
      <c r="G18" s="58">
        <v>250</v>
      </c>
      <c r="H18" s="26">
        <f t="shared" si="2"/>
        <v>85.9</v>
      </c>
    </row>
    <row r="19" spans="1:8" ht="15.75">
      <c r="A19" s="15" t="s">
        <v>12</v>
      </c>
      <c r="B19" s="57">
        <v>1000</v>
      </c>
      <c r="C19" s="58">
        <v>272</v>
      </c>
      <c r="D19" s="64">
        <v>1041</v>
      </c>
      <c r="E19" s="58">
        <v>1041</v>
      </c>
      <c r="F19" s="57">
        <v>1000</v>
      </c>
      <c r="G19" s="58">
        <v>159</v>
      </c>
      <c r="H19" s="26">
        <f t="shared" si="2"/>
        <v>15.9</v>
      </c>
    </row>
    <row r="20" spans="1:8" ht="63">
      <c r="A20" s="15" t="s">
        <v>62</v>
      </c>
      <c r="B20" s="57">
        <v>4075</v>
      </c>
      <c r="C20" s="58">
        <v>607</v>
      </c>
      <c r="D20" s="64">
        <v>1978</v>
      </c>
      <c r="E20" s="58">
        <v>973</v>
      </c>
      <c r="F20" s="57">
        <v>0</v>
      </c>
      <c r="G20" s="58">
        <v>45</v>
      </c>
      <c r="H20" s="26">
        <v>0</v>
      </c>
    </row>
    <row r="21" spans="1:8" ht="31.5">
      <c r="A21" s="15" t="s">
        <v>13</v>
      </c>
      <c r="B21" s="24">
        <v>922</v>
      </c>
      <c r="C21" s="7">
        <v>869</v>
      </c>
      <c r="D21" s="46">
        <v>3622</v>
      </c>
      <c r="E21" s="7">
        <v>3639</v>
      </c>
      <c r="F21" s="24">
        <v>1798</v>
      </c>
      <c r="G21" s="7">
        <v>1831</v>
      </c>
      <c r="H21" s="26">
        <f t="shared" si="2"/>
        <v>101.8</v>
      </c>
    </row>
    <row r="22" spans="1:8" ht="31.5">
      <c r="A22" s="16" t="s">
        <v>14</v>
      </c>
      <c r="B22" s="32">
        <f aca="true" t="shared" si="3" ref="B22:G22">B15+B7</f>
        <v>151641</v>
      </c>
      <c r="C22" s="32">
        <f t="shared" si="3"/>
        <v>48180</v>
      </c>
      <c r="D22" s="21">
        <f t="shared" si="3"/>
        <v>167689</v>
      </c>
      <c r="E22" s="32">
        <f t="shared" si="3"/>
        <v>160873</v>
      </c>
      <c r="F22" s="32">
        <f t="shared" si="3"/>
        <v>155241</v>
      </c>
      <c r="G22" s="32">
        <f t="shared" si="3"/>
        <v>50809</v>
      </c>
      <c r="H22" s="26">
        <f t="shared" si="2"/>
        <v>32.7</v>
      </c>
    </row>
    <row r="23" spans="1:8" ht="31.5">
      <c r="A23" s="18" t="s">
        <v>55</v>
      </c>
      <c r="B23" s="29">
        <v>375065</v>
      </c>
      <c r="C23" s="52">
        <v>161071</v>
      </c>
      <c r="D23" s="66">
        <v>493246</v>
      </c>
      <c r="E23" s="52">
        <v>493246</v>
      </c>
      <c r="F23" s="29">
        <v>406240</v>
      </c>
      <c r="G23" s="52">
        <v>177041</v>
      </c>
      <c r="H23" s="33">
        <f t="shared" si="2"/>
        <v>43.6</v>
      </c>
    </row>
    <row r="24" spans="1:8" ht="48" thickBot="1">
      <c r="A24" s="16" t="s">
        <v>56</v>
      </c>
      <c r="B24" s="27">
        <v>0</v>
      </c>
      <c r="C24" s="8">
        <v>-1874</v>
      </c>
      <c r="D24" s="13">
        <v>-1290</v>
      </c>
      <c r="E24" s="8">
        <v>-1290</v>
      </c>
      <c r="F24" s="27">
        <v>0</v>
      </c>
      <c r="G24" s="8">
        <v>-1484</v>
      </c>
      <c r="H24" s="28" t="s">
        <v>8</v>
      </c>
    </row>
    <row r="25" spans="1:8" ht="28.5" customHeight="1" thickBot="1" thickTop="1">
      <c r="A25" s="6" t="s">
        <v>15</v>
      </c>
      <c r="B25" s="30">
        <f aca="true" t="shared" si="4" ref="B25:G25">B22+B23+B24</f>
        <v>526706</v>
      </c>
      <c r="C25" s="30">
        <f t="shared" si="4"/>
        <v>207377</v>
      </c>
      <c r="D25" s="68">
        <f t="shared" si="4"/>
        <v>659645</v>
      </c>
      <c r="E25" s="30">
        <f t="shared" si="4"/>
        <v>652829</v>
      </c>
      <c r="F25" s="30">
        <f t="shared" si="4"/>
        <v>561481</v>
      </c>
      <c r="G25" s="30">
        <f t="shared" si="4"/>
        <v>226366</v>
      </c>
      <c r="H25" s="19">
        <f>ROUND(G25/F25*100,1)</f>
        <v>40.3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zoomScalePageLayoutView="0" workbookViewId="0" topLeftCell="A6">
      <selection activeCell="A13" sqref="A13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4.25" customHeight="1">
      <c r="A3" s="75" t="s">
        <v>37</v>
      </c>
      <c r="B3" s="75"/>
      <c r="C3" s="75"/>
      <c r="D3" s="75"/>
      <c r="E3" s="75"/>
      <c r="F3" s="75"/>
      <c r="G3" s="75"/>
      <c r="H3" s="75"/>
    </row>
    <row r="4" spans="1:8" ht="15" customHeight="1" thickBot="1">
      <c r="A4" s="75" t="s">
        <v>112</v>
      </c>
      <c r="B4" s="75"/>
      <c r="C4" s="75"/>
      <c r="D4" s="75"/>
      <c r="E4" s="75"/>
      <c r="F4" s="75"/>
      <c r="G4" s="75"/>
      <c r="H4" s="75"/>
    </row>
    <row r="5" ht="2.25" customHeight="1" hidden="1" thickBot="1"/>
    <row r="6" spans="1:9" ht="65.25" thickBot="1" thickTop="1">
      <c r="A6" s="35"/>
      <c r="B6" s="54" t="s">
        <v>75</v>
      </c>
      <c r="C6" s="55" t="s">
        <v>76</v>
      </c>
      <c r="D6" s="10" t="s">
        <v>100</v>
      </c>
      <c r="E6" s="31" t="s">
        <v>101</v>
      </c>
      <c r="F6" s="54" t="s">
        <v>113</v>
      </c>
      <c r="G6" s="56" t="s">
        <v>115</v>
      </c>
      <c r="H6" s="9" t="s">
        <v>0</v>
      </c>
      <c r="I6" s="34"/>
    </row>
    <row r="7" spans="1:9" ht="29.25" thickTop="1">
      <c r="A7" s="36" t="s">
        <v>18</v>
      </c>
      <c r="B7" s="50">
        <f>B8+B9+B10+B12+B14+B15</f>
        <v>54066</v>
      </c>
      <c r="C7" s="50">
        <f>C8+C9+C10+C12+C15</f>
        <v>20823</v>
      </c>
      <c r="D7" s="69">
        <f>D8+D9+D10+D11+D12+D15</f>
        <v>74892</v>
      </c>
      <c r="E7" s="69">
        <f>E8+E9+E10+E11+E12+E15</f>
        <v>73818</v>
      </c>
      <c r="F7" s="50">
        <f>F8+F9+F10+F12+F14+F15+F13</f>
        <v>58600</v>
      </c>
      <c r="G7" s="50">
        <f>G8+G9+G10+G12+G14+G15+G13</f>
        <v>23379</v>
      </c>
      <c r="H7" s="63">
        <f>G7/F7*100</f>
        <v>39.89590443686007</v>
      </c>
      <c r="I7" s="34"/>
    </row>
    <row r="8" spans="1:9" ht="15">
      <c r="A8" s="37" t="s">
        <v>39</v>
      </c>
      <c r="B8" s="24">
        <v>9149</v>
      </c>
      <c r="C8" s="7">
        <v>2448</v>
      </c>
      <c r="D8" s="46">
        <v>13083</v>
      </c>
      <c r="E8" s="7">
        <v>13080</v>
      </c>
      <c r="F8" s="24">
        <v>10130</v>
      </c>
      <c r="G8" s="7">
        <v>2538</v>
      </c>
      <c r="H8" s="63">
        <f>G8/F8*100</f>
        <v>25.054294175715697</v>
      </c>
      <c r="I8" s="34"/>
    </row>
    <row r="9" spans="1:9" ht="15">
      <c r="A9" s="38" t="s">
        <v>19</v>
      </c>
      <c r="B9" s="24">
        <v>6944</v>
      </c>
      <c r="C9" s="7">
        <v>3340</v>
      </c>
      <c r="D9" s="46">
        <v>10290</v>
      </c>
      <c r="E9" s="7">
        <v>10160</v>
      </c>
      <c r="F9" s="24">
        <v>6954</v>
      </c>
      <c r="G9" s="7">
        <v>3372</v>
      </c>
      <c r="H9" s="63">
        <f>G9/F9*100</f>
        <v>48.490077653149264</v>
      </c>
      <c r="I9" s="34"/>
    </row>
    <row r="10" spans="1:9" ht="15">
      <c r="A10" s="38" t="s">
        <v>20</v>
      </c>
      <c r="B10" s="24">
        <v>21703</v>
      </c>
      <c r="C10" s="7">
        <v>8901</v>
      </c>
      <c r="D10" s="46">
        <v>32590</v>
      </c>
      <c r="E10" s="7">
        <v>31856</v>
      </c>
      <c r="F10" s="24">
        <v>24113</v>
      </c>
      <c r="G10" s="7">
        <v>10959</v>
      </c>
      <c r="H10" s="63">
        <f>G10/F10*100</f>
        <v>45.44851325011405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4056</v>
      </c>
      <c r="C12" s="7">
        <v>1921</v>
      </c>
      <c r="D12" s="46">
        <v>6339</v>
      </c>
      <c r="E12" s="7">
        <v>6300</v>
      </c>
      <c r="F12" s="24">
        <v>4065</v>
      </c>
      <c r="G12" s="7">
        <v>2351</v>
      </c>
      <c r="H12" s="63">
        <f aca="true" t="shared" si="0" ref="H12:H17">G12/F12*100</f>
        <v>57.835178351783526</v>
      </c>
      <c r="I12" s="34"/>
    </row>
    <row r="13" spans="1:9" ht="30">
      <c r="A13" s="38" t="s">
        <v>161</v>
      </c>
      <c r="B13" s="24">
        <v>0</v>
      </c>
      <c r="C13" s="7">
        <v>0</v>
      </c>
      <c r="D13" s="46">
        <v>0</v>
      </c>
      <c r="E13" s="7">
        <v>0</v>
      </c>
      <c r="F13" s="24">
        <v>917</v>
      </c>
      <c r="G13" s="7">
        <v>0</v>
      </c>
      <c r="H13" s="63">
        <f t="shared" si="0"/>
        <v>0</v>
      </c>
      <c r="I13" s="34"/>
    </row>
    <row r="14" spans="1:9" ht="15">
      <c r="A14" s="38" t="s">
        <v>60</v>
      </c>
      <c r="B14" s="24">
        <v>90</v>
      </c>
      <c r="C14" s="7">
        <v>0</v>
      </c>
      <c r="D14" s="46">
        <v>0</v>
      </c>
      <c r="E14" s="7">
        <v>0</v>
      </c>
      <c r="F14" s="24">
        <v>284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12124</v>
      </c>
      <c r="C15" s="7">
        <v>4213</v>
      </c>
      <c r="D15" s="46">
        <v>12587</v>
      </c>
      <c r="E15" s="7">
        <v>12419</v>
      </c>
      <c r="F15" s="24">
        <v>12137</v>
      </c>
      <c r="G15" s="7">
        <v>4159</v>
      </c>
      <c r="H15" s="63">
        <f t="shared" si="0"/>
        <v>34.267117080003295</v>
      </c>
      <c r="I15" s="34"/>
    </row>
    <row r="16" spans="1:9" ht="14.25">
      <c r="A16" s="39" t="s">
        <v>22</v>
      </c>
      <c r="B16" s="27">
        <v>1430</v>
      </c>
      <c r="C16" s="8">
        <v>0</v>
      </c>
      <c r="D16" s="13">
        <v>1430</v>
      </c>
      <c r="E16" s="8">
        <v>1430</v>
      </c>
      <c r="F16" s="27">
        <v>1556</v>
      </c>
      <c r="G16" s="8">
        <v>701</v>
      </c>
      <c r="H16" s="63">
        <f t="shared" si="0"/>
        <v>45.05141388174807</v>
      </c>
      <c r="I16" s="34"/>
    </row>
    <row r="17" spans="1:9" ht="46.5" customHeight="1">
      <c r="A17" s="39" t="s">
        <v>46</v>
      </c>
      <c r="B17" s="27">
        <v>731</v>
      </c>
      <c r="C17" s="27">
        <v>175</v>
      </c>
      <c r="D17" s="13">
        <f>D18+D19</f>
        <v>826</v>
      </c>
      <c r="E17" s="27">
        <f>E18+E19</f>
        <v>826</v>
      </c>
      <c r="F17" s="27">
        <f>F18+F19</f>
        <v>990</v>
      </c>
      <c r="G17" s="27">
        <f>G18+G19</f>
        <v>244</v>
      </c>
      <c r="H17" s="63">
        <f t="shared" si="0"/>
        <v>24.646464646464647</v>
      </c>
      <c r="I17" s="34"/>
    </row>
    <row r="18" spans="1:9" ht="30">
      <c r="A18" s="38" t="s">
        <v>47</v>
      </c>
      <c r="B18" s="24">
        <v>0</v>
      </c>
      <c r="C18" s="7">
        <v>0</v>
      </c>
      <c r="D18" s="46">
        <v>8</v>
      </c>
      <c r="E18" s="7">
        <v>8</v>
      </c>
      <c r="F18" s="24">
        <v>0</v>
      </c>
      <c r="G18" s="7">
        <v>0</v>
      </c>
      <c r="H18" s="63">
        <v>0</v>
      </c>
      <c r="I18" s="34"/>
    </row>
    <row r="19" spans="1:9" ht="15">
      <c r="A19" s="38" t="s">
        <v>59</v>
      </c>
      <c r="B19" s="24">
        <v>731</v>
      </c>
      <c r="C19" s="46">
        <v>175</v>
      </c>
      <c r="D19" s="46">
        <v>818</v>
      </c>
      <c r="E19" s="46">
        <v>818</v>
      </c>
      <c r="F19" s="24">
        <v>990</v>
      </c>
      <c r="G19" s="46">
        <v>244</v>
      </c>
      <c r="H19" s="63">
        <f aca="true" t="shared" si="1" ref="H19:H25">G19/F19*100</f>
        <v>24.646464646464647</v>
      </c>
      <c r="I19" s="34"/>
    </row>
    <row r="20" spans="1:9" ht="19.5" customHeight="1">
      <c r="A20" s="39" t="s">
        <v>23</v>
      </c>
      <c r="B20" s="25">
        <f aca="true" t="shared" si="2" ref="B20:G20">B21+B22+B23</f>
        <v>21557</v>
      </c>
      <c r="C20" s="25">
        <f t="shared" si="2"/>
        <v>70</v>
      </c>
      <c r="D20" s="12">
        <f t="shared" si="2"/>
        <v>22132</v>
      </c>
      <c r="E20" s="12">
        <f t="shared" si="2"/>
        <v>21730</v>
      </c>
      <c r="F20" s="25">
        <f t="shared" si="2"/>
        <v>17532</v>
      </c>
      <c r="G20" s="25">
        <f t="shared" si="2"/>
        <v>371</v>
      </c>
      <c r="H20" s="63">
        <f t="shared" si="1"/>
        <v>2.1161305042208536</v>
      </c>
      <c r="I20" s="34"/>
    </row>
    <row r="21" spans="1:9" ht="30">
      <c r="A21" s="38" t="s">
        <v>63</v>
      </c>
      <c r="B21" s="24">
        <v>927</v>
      </c>
      <c r="C21" s="7">
        <v>0</v>
      </c>
      <c r="D21" s="46">
        <v>1427</v>
      </c>
      <c r="E21" s="46">
        <v>1427</v>
      </c>
      <c r="F21" s="24">
        <v>927</v>
      </c>
      <c r="G21" s="7">
        <v>0</v>
      </c>
      <c r="H21" s="63">
        <f t="shared" si="1"/>
        <v>0</v>
      </c>
      <c r="I21" s="34"/>
    </row>
    <row r="22" spans="1:9" ht="15">
      <c r="A22" s="38" t="s">
        <v>72</v>
      </c>
      <c r="B22" s="24">
        <v>20400</v>
      </c>
      <c r="C22" s="7">
        <v>0</v>
      </c>
      <c r="D22" s="46">
        <v>20400</v>
      </c>
      <c r="E22" s="7">
        <v>19998</v>
      </c>
      <c r="F22" s="24">
        <v>16300</v>
      </c>
      <c r="G22" s="7">
        <v>300</v>
      </c>
      <c r="H22" s="63">
        <f t="shared" si="1"/>
        <v>1.8404907975460123</v>
      </c>
      <c r="I22" s="34"/>
    </row>
    <row r="23" spans="1:9" ht="30">
      <c r="A23" s="38" t="s">
        <v>58</v>
      </c>
      <c r="B23" s="24">
        <v>230</v>
      </c>
      <c r="C23" s="7">
        <v>70</v>
      </c>
      <c r="D23" s="46">
        <v>305</v>
      </c>
      <c r="E23" s="7">
        <v>305</v>
      </c>
      <c r="F23" s="24">
        <v>305</v>
      </c>
      <c r="G23" s="7">
        <v>71</v>
      </c>
      <c r="H23" s="63">
        <f t="shared" si="1"/>
        <v>23.278688524590162</v>
      </c>
      <c r="I23" s="34"/>
    </row>
    <row r="24" spans="1:9" ht="28.5">
      <c r="A24" s="39" t="s">
        <v>24</v>
      </c>
      <c r="B24" s="25">
        <f aca="true" t="shared" si="3" ref="B24:G24">B25+B26+B27</f>
        <v>19556</v>
      </c>
      <c r="C24" s="25">
        <f t="shared" si="3"/>
        <v>5754</v>
      </c>
      <c r="D24" s="12">
        <f t="shared" si="3"/>
        <v>36666</v>
      </c>
      <c r="E24" s="25">
        <f t="shared" si="3"/>
        <v>29882</v>
      </c>
      <c r="F24" s="25">
        <f t="shared" si="3"/>
        <v>28649</v>
      </c>
      <c r="G24" s="25">
        <f t="shared" si="3"/>
        <v>10088</v>
      </c>
      <c r="H24" s="63">
        <f t="shared" si="1"/>
        <v>35.212398338510944</v>
      </c>
      <c r="I24" s="34"/>
    </row>
    <row r="25" spans="1:9" ht="15">
      <c r="A25" s="38" t="s">
        <v>25</v>
      </c>
      <c r="B25" s="24">
        <v>1584</v>
      </c>
      <c r="C25" s="7">
        <v>0</v>
      </c>
      <c r="D25" s="46">
        <v>2891</v>
      </c>
      <c r="E25" s="7">
        <v>1733</v>
      </c>
      <c r="F25" s="24">
        <v>370</v>
      </c>
      <c r="G25" s="7">
        <v>111</v>
      </c>
      <c r="H25" s="63">
        <f t="shared" si="1"/>
        <v>30</v>
      </c>
      <c r="I25" s="34"/>
    </row>
    <row r="26" spans="1:9" ht="15">
      <c r="A26" s="38" t="s">
        <v>26</v>
      </c>
      <c r="B26" s="24">
        <v>1229</v>
      </c>
      <c r="C26" s="7">
        <v>327</v>
      </c>
      <c r="D26" s="46">
        <v>1229</v>
      </c>
      <c r="E26" s="7">
        <v>1229</v>
      </c>
      <c r="F26" s="24">
        <v>0</v>
      </c>
      <c r="G26" s="7">
        <v>0</v>
      </c>
      <c r="H26" s="63">
        <v>0</v>
      </c>
      <c r="I26" s="34"/>
    </row>
    <row r="27" spans="1:9" ht="15">
      <c r="A27" s="38" t="s">
        <v>27</v>
      </c>
      <c r="B27" s="24">
        <v>16743</v>
      </c>
      <c r="C27" s="7">
        <v>5427</v>
      </c>
      <c r="D27" s="46">
        <v>32546</v>
      </c>
      <c r="E27" s="7">
        <v>26920</v>
      </c>
      <c r="F27" s="24">
        <v>28279</v>
      </c>
      <c r="G27" s="7">
        <v>9977</v>
      </c>
      <c r="H27" s="63">
        <f aca="true" t="shared" si="4" ref="H27:H48">G27/F27*100</f>
        <v>35.280596909367375</v>
      </c>
      <c r="I27" s="34"/>
    </row>
    <row r="28" spans="1:9" ht="28.5">
      <c r="A28" s="39" t="s">
        <v>51</v>
      </c>
      <c r="B28" s="27">
        <v>750</v>
      </c>
      <c r="C28" s="27">
        <v>0</v>
      </c>
      <c r="D28" s="13">
        <f>D29</f>
        <v>0</v>
      </c>
      <c r="E28" s="27">
        <v>0</v>
      </c>
      <c r="F28" s="27">
        <f>F29</f>
        <v>660</v>
      </c>
      <c r="G28" s="27">
        <f>G29</f>
        <v>0</v>
      </c>
      <c r="H28" s="63">
        <f t="shared" si="4"/>
        <v>0</v>
      </c>
      <c r="I28" s="34"/>
    </row>
    <row r="29" spans="1:9" ht="15">
      <c r="A29" s="53" t="s">
        <v>61</v>
      </c>
      <c r="B29" s="24">
        <v>750</v>
      </c>
      <c r="C29" s="7">
        <v>0</v>
      </c>
      <c r="D29" s="46">
        <v>0</v>
      </c>
      <c r="E29" s="7">
        <v>0</v>
      </c>
      <c r="F29" s="24">
        <v>660</v>
      </c>
      <c r="G29" s="7">
        <v>0</v>
      </c>
      <c r="H29" s="63">
        <f t="shared" si="4"/>
        <v>0</v>
      </c>
      <c r="I29" s="34"/>
    </row>
    <row r="30" spans="1:9" ht="14.25">
      <c r="A30" s="39" t="s">
        <v>48</v>
      </c>
      <c r="B30" s="25">
        <f aca="true" t="shared" si="5" ref="B30:G30">B31+B32+B33+B34+B35</f>
        <v>368188</v>
      </c>
      <c r="C30" s="25">
        <f t="shared" si="5"/>
        <v>121928</v>
      </c>
      <c r="D30" s="12">
        <f t="shared" si="5"/>
        <v>384407</v>
      </c>
      <c r="E30" s="25">
        <f t="shared" si="5"/>
        <v>374428</v>
      </c>
      <c r="F30" s="25">
        <f t="shared" si="5"/>
        <v>388446</v>
      </c>
      <c r="G30" s="25">
        <f t="shared" si="5"/>
        <v>120017</v>
      </c>
      <c r="H30" s="63">
        <f t="shared" si="4"/>
        <v>30.89670121458324</v>
      </c>
      <c r="I30" s="34"/>
    </row>
    <row r="31" spans="1:9" ht="15">
      <c r="A31" s="38" t="s">
        <v>28</v>
      </c>
      <c r="B31" s="24">
        <v>61622</v>
      </c>
      <c r="C31" s="7">
        <v>20867</v>
      </c>
      <c r="D31" s="46">
        <v>66163</v>
      </c>
      <c r="E31" s="7">
        <v>63327</v>
      </c>
      <c r="F31" s="24">
        <v>68271</v>
      </c>
      <c r="G31" s="7">
        <v>21080</v>
      </c>
      <c r="H31" s="63">
        <f t="shared" si="4"/>
        <v>30.87694628758917</v>
      </c>
      <c r="I31" s="34"/>
    </row>
    <row r="32" spans="1:9" ht="15">
      <c r="A32" s="38" t="s">
        <v>29</v>
      </c>
      <c r="B32" s="24">
        <v>289222</v>
      </c>
      <c r="C32" s="7">
        <v>97007</v>
      </c>
      <c r="D32" s="46">
        <v>297163</v>
      </c>
      <c r="E32" s="7">
        <v>290351</v>
      </c>
      <c r="F32" s="24">
        <v>302369</v>
      </c>
      <c r="G32" s="7">
        <v>94761</v>
      </c>
      <c r="H32" s="63">
        <f t="shared" si="4"/>
        <v>31.339522239383005</v>
      </c>
      <c r="I32" s="34"/>
    </row>
    <row r="33" spans="1:9" ht="15.75">
      <c r="A33" s="61" t="s">
        <v>57</v>
      </c>
      <c r="B33" s="24">
        <v>265</v>
      </c>
      <c r="C33" s="7">
        <v>18</v>
      </c>
      <c r="D33" s="46">
        <v>265</v>
      </c>
      <c r="E33" s="7">
        <v>139</v>
      </c>
      <c r="F33" s="24">
        <v>0</v>
      </c>
      <c r="G33" s="7">
        <v>0</v>
      </c>
      <c r="H33" s="63">
        <v>0</v>
      </c>
      <c r="I33" s="34"/>
    </row>
    <row r="34" spans="1:9" ht="30">
      <c r="A34" s="38" t="s">
        <v>30</v>
      </c>
      <c r="B34" s="24">
        <v>6506</v>
      </c>
      <c r="C34" s="7">
        <v>965</v>
      </c>
      <c r="D34" s="46">
        <v>6547</v>
      </c>
      <c r="E34" s="7">
        <v>6452</v>
      </c>
      <c r="F34" s="24">
        <v>6294</v>
      </c>
      <c r="G34" s="7">
        <v>979</v>
      </c>
      <c r="H34" s="63">
        <f t="shared" si="4"/>
        <v>15.554496345726088</v>
      </c>
      <c r="I34" s="34"/>
    </row>
    <row r="35" spans="1:9" ht="30">
      <c r="A35" s="38" t="s">
        <v>31</v>
      </c>
      <c r="B35" s="24">
        <v>10573</v>
      </c>
      <c r="C35" s="7">
        <v>3071</v>
      </c>
      <c r="D35" s="46">
        <v>14269</v>
      </c>
      <c r="E35" s="7">
        <v>14159</v>
      </c>
      <c r="F35" s="24">
        <v>11512</v>
      </c>
      <c r="G35" s="7">
        <v>3197</v>
      </c>
      <c r="H35" s="63">
        <f t="shared" si="4"/>
        <v>27.771021542738012</v>
      </c>
      <c r="I35" s="34"/>
    </row>
    <row r="36" spans="1:9" ht="33" customHeight="1">
      <c r="A36" s="39" t="s">
        <v>49</v>
      </c>
      <c r="B36" s="25">
        <f aca="true" t="shared" si="6" ref="B36:G36">B37+B38+B39</f>
        <v>50779</v>
      </c>
      <c r="C36" s="25">
        <f t="shared" si="6"/>
        <v>15951</v>
      </c>
      <c r="D36" s="12">
        <f t="shared" si="6"/>
        <v>50018</v>
      </c>
      <c r="E36" s="25">
        <f t="shared" si="6"/>
        <v>49867</v>
      </c>
      <c r="F36" s="25">
        <f t="shared" si="6"/>
        <v>57093</v>
      </c>
      <c r="G36" s="25">
        <f t="shared" si="6"/>
        <v>15310</v>
      </c>
      <c r="H36" s="63">
        <f t="shared" si="4"/>
        <v>26.815896870019092</v>
      </c>
      <c r="I36" s="34"/>
    </row>
    <row r="37" spans="1:9" ht="15">
      <c r="A37" s="38" t="s">
        <v>32</v>
      </c>
      <c r="B37" s="24">
        <v>47711</v>
      </c>
      <c r="C37" s="7">
        <v>14915</v>
      </c>
      <c r="D37" s="46">
        <v>46807</v>
      </c>
      <c r="E37" s="7">
        <v>46721</v>
      </c>
      <c r="F37" s="24">
        <v>54294</v>
      </c>
      <c r="G37" s="7">
        <v>14418</v>
      </c>
      <c r="H37" s="63">
        <f t="shared" si="4"/>
        <v>26.555420488451766</v>
      </c>
      <c r="I37" s="34"/>
    </row>
    <row r="38" spans="1:9" ht="15">
      <c r="A38" s="38" t="s">
        <v>33</v>
      </c>
      <c r="B38" s="24">
        <v>1821</v>
      </c>
      <c r="C38" s="7">
        <v>662</v>
      </c>
      <c r="D38" s="46">
        <v>2039</v>
      </c>
      <c r="E38" s="7">
        <v>1999</v>
      </c>
      <c r="F38" s="24">
        <v>1542</v>
      </c>
      <c r="G38" s="7">
        <v>565</v>
      </c>
      <c r="H38" s="63">
        <f t="shared" si="4"/>
        <v>36.64072632944228</v>
      </c>
      <c r="I38" s="34"/>
    </row>
    <row r="39" spans="1:9" ht="30">
      <c r="A39" s="38" t="s">
        <v>53</v>
      </c>
      <c r="B39" s="24">
        <v>1247</v>
      </c>
      <c r="C39" s="46">
        <v>374</v>
      </c>
      <c r="D39" s="46">
        <v>1172</v>
      </c>
      <c r="E39" s="46">
        <v>1147</v>
      </c>
      <c r="F39" s="24">
        <v>1257</v>
      </c>
      <c r="G39" s="46">
        <v>327</v>
      </c>
      <c r="H39" s="63">
        <f t="shared" si="4"/>
        <v>26.014319809069214</v>
      </c>
      <c r="I39" s="34"/>
    </row>
    <row r="40" spans="1:9" ht="19.5" customHeight="1">
      <c r="A40" s="39" t="s">
        <v>65</v>
      </c>
      <c r="B40" s="25">
        <v>239</v>
      </c>
      <c r="C40" s="25">
        <v>60</v>
      </c>
      <c r="D40" s="12">
        <f>D41</f>
        <v>239</v>
      </c>
      <c r="E40" s="25">
        <f>E41</f>
        <v>239</v>
      </c>
      <c r="F40" s="25">
        <f>F41</f>
        <v>250</v>
      </c>
      <c r="G40" s="25">
        <f>G41</f>
        <v>63</v>
      </c>
      <c r="H40" s="63">
        <f t="shared" si="4"/>
        <v>25.2</v>
      </c>
      <c r="I40" s="34"/>
    </row>
    <row r="41" spans="1:9" ht="30.75" customHeight="1">
      <c r="A41" s="38" t="s">
        <v>66</v>
      </c>
      <c r="B41" s="24">
        <v>239</v>
      </c>
      <c r="C41" s="7">
        <v>60</v>
      </c>
      <c r="D41" s="46">
        <v>239</v>
      </c>
      <c r="E41" s="7">
        <v>239</v>
      </c>
      <c r="F41" s="24">
        <v>250</v>
      </c>
      <c r="G41" s="7">
        <v>63</v>
      </c>
      <c r="H41" s="63">
        <f t="shared" si="4"/>
        <v>25.2</v>
      </c>
      <c r="I41" s="34"/>
    </row>
    <row r="42" spans="1:9" ht="14.25">
      <c r="A42" s="39" t="s">
        <v>50</v>
      </c>
      <c r="B42" s="25">
        <f aca="true" t="shared" si="7" ref="B42:G42">B43+B44+B45</f>
        <v>7319</v>
      </c>
      <c r="C42" s="25">
        <f t="shared" si="7"/>
        <v>2225</v>
      </c>
      <c r="D42" s="12">
        <f t="shared" si="7"/>
        <v>86549</v>
      </c>
      <c r="E42" s="25">
        <f t="shared" si="7"/>
        <v>86541</v>
      </c>
      <c r="F42" s="25">
        <f t="shared" si="7"/>
        <v>8153</v>
      </c>
      <c r="G42" s="25">
        <f t="shared" si="7"/>
        <v>2770</v>
      </c>
      <c r="H42" s="63">
        <f t="shared" si="4"/>
        <v>33.97522384398381</v>
      </c>
      <c r="I42" s="34"/>
    </row>
    <row r="43" spans="1:9" ht="15">
      <c r="A43" s="38" t="s">
        <v>45</v>
      </c>
      <c r="B43" s="49">
        <v>317</v>
      </c>
      <c r="C43" s="51">
        <v>249</v>
      </c>
      <c r="D43" s="20">
        <v>249</v>
      </c>
      <c r="E43" s="51">
        <v>249</v>
      </c>
      <c r="F43" s="49">
        <v>979</v>
      </c>
      <c r="G43" s="51">
        <v>0</v>
      </c>
      <c r="H43" s="63">
        <f t="shared" si="4"/>
        <v>0</v>
      </c>
      <c r="I43" s="34"/>
    </row>
    <row r="44" spans="1:9" ht="15">
      <c r="A44" s="38" t="s">
        <v>34</v>
      </c>
      <c r="B44" s="24">
        <v>7002</v>
      </c>
      <c r="C44" s="7">
        <v>1976</v>
      </c>
      <c r="D44" s="46">
        <v>6953</v>
      </c>
      <c r="E44" s="7">
        <v>6945</v>
      </c>
      <c r="F44" s="24">
        <v>7174</v>
      </c>
      <c r="G44" s="7">
        <v>2770</v>
      </c>
      <c r="H44" s="63">
        <f t="shared" si="4"/>
        <v>38.61165319208252</v>
      </c>
      <c r="I44" s="34"/>
    </row>
    <row r="45" spans="1:9" ht="15">
      <c r="A45" s="40" t="s">
        <v>35</v>
      </c>
      <c r="B45" s="43">
        <v>0</v>
      </c>
      <c r="C45" s="41">
        <v>0</v>
      </c>
      <c r="D45" s="65">
        <v>79347</v>
      </c>
      <c r="E45" s="41">
        <v>79347</v>
      </c>
      <c r="F45" s="43">
        <v>0</v>
      </c>
      <c r="G45" s="41">
        <v>0</v>
      </c>
      <c r="H45" s="63">
        <v>0</v>
      </c>
      <c r="I45" s="34"/>
    </row>
    <row r="46" spans="1:9" ht="28.5">
      <c r="A46" s="62" t="s">
        <v>64</v>
      </c>
      <c r="B46" s="29">
        <v>8636</v>
      </c>
      <c r="C46" s="29">
        <v>3159</v>
      </c>
      <c r="D46" s="66">
        <f>D47</f>
        <v>9551</v>
      </c>
      <c r="E46" s="29">
        <f>E47</f>
        <v>9550</v>
      </c>
      <c r="F46" s="29">
        <f>F47</f>
        <v>8079</v>
      </c>
      <c r="G46" s="29">
        <f>G47</f>
        <v>2398</v>
      </c>
      <c r="H46" s="63">
        <f t="shared" si="4"/>
        <v>29.681891323183564</v>
      </c>
      <c r="I46" s="34"/>
    </row>
    <row r="47" spans="1:9" ht="15.75" thickBot="1">
      <c r="A47" s="40" t="s">
        <v>54</v>
      </c>
      <c r="B47" s="43">
        <v>8636</v>
      </c>
      <c r="C47" s="41">
        <v>3159</v>
      </c>
      <c r="D47" s="65">
        <v>9551</v>
      </c>
      <c r="E47" s="41">
        <v>9550</v>
      </c>
      <c r="F47" s="43">
        <v>8079</v>
      </c>
      <c r="G47" s="41">
        <v>2398</v>
      </c>
      <c r="H47" s="63">
        <f t="shared" si="4"/>
        <v>29.681891323183564</v>
      </c>
      <c r="I47" s="34"/>
    </row>
    <row r="48" spans="1:9" ht="15.75" thickBot="1" thickTop="1">
      <c r="A48" s="42" t="s">
        <v>38</v>
      </c>
      <c r="B48" s="44">
        <f>B46+B42+B40+B36+B30+B28+B24+B20+B17+B16+B7</f>
        <v>533251</v>
      </c>
      <c r="C48" s="44">
        <f>C46+C42+C40+C36+C30+C28+C24+C20+C17+C16+C7</f>
        <v>170145</v>
      </c>
      <c r="D48" s="44">
        <f>D46+D42+D40+D36+D30+D24+D20+D17+D16+D7</f>
        <v>666710</v>
      </c>
      <c r="E48" s="44">
        <f>E46+E42+E40+E36+E30+E24+E20+E17+E16+E7</f>
        <v>648311</v>
      </c>
      <c r="F48" s="44">
        <f>F46+F42+F40+F36+F30+F28+F24+F20+F17+F16+F7</f>
        <v>570008</v>
      </c>
      <c r="G48" s="44">
        <f>G46+G42+G40+G36+G30+G28+G24+G20+G17+G16+G7</f>
        <v>175341</v>
      </c>
      <c r="H48" s="63">
        <f t="shared" si="4"/>
        <v>30.761147211968954</v>
      </c>
      <c r="I48" s="34"/>
    </row>
    <row r="49" spans="2:9" ht="0.75" customHeight="1" thickTop="1"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45" t="s">
        <v>40</v>
      </c>
      <c r="B50" s="45"/>
      <c r="C50" s="45"/>
      <c r="D50" s="45"/>
      <c r="E50" s="45"/>
      <c r="F50" s="45"/>
      <c r="G50" s="45"/>
      <c r="H50" s="34"/>
      <c r="I50" s="34"/>
    </row>
    <row r="51" spans="1:9" ht="15.75">
      <c r="A51" s="45" t="s">
        <v>41</v>
      </c>
      <c r="B51" s="45"/>
      <c r="C51" s="45"/>
      <c r="D51" s="45"/>
      <c r="E51" s="45"/>
      <c r="F51" s="45" t="s">
        <v>42</v>
      </c>
      <c r="G51" s="45"/>
      <c r="H51" s="34"/>
      <c r="I51" s="34"/>
    </row>
    <row r="52" spans="8:9" ht="12.75">
      <c r="H52" s="34"/>
      <c r="I52" s="34"/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2">
      <selection activeCell="F16" sqref="F16:F21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74" t="s">
        <v>16</v>
      </c>
      <c r="B2" s="74"/>
      <c r="C2" s="74"/>
      <c r="D2" s="74"/>
      <c r="E2" s="74"/>
      <c r="F2" s="74"/>
      <c r="G2" s="74"/>
      <c r="H2" s="74"/>
    </row>
    <row r="3" spans="1:8" ht="18.75">
      <c r="A3" s="74" t="s">
        <v>17</v>
      </c>
      <c r="B3" s="74"/>
      <c r="C3" s="74"/>
      <c r="D3" s="74"/>
      <c r="E3" s="74"/>
      <c r="F3" s="74"/>
      <c r="G3" s="74"/>
      <c r="H3" s="74"/>
    </row>
    <row r="4" spans="1:8" ht="19.5" thickBot="1">
      <c r="A4" s="74" t="s">
        <v>116</v>
      </c>
      <c r="B4" s="74"/>
      <c r="C4" s="74"/>
      <c r="D4" s="74"/>
      <c r="E4" s="74"/>
      <c r="F4" s="74"/>
      <c r="G4" s="74"/>
      <c r="H4" s="74"/>
    </row>
    <row r="5" ht="13.5" hidden="1" thickBot="1"/>
    <row r="6" spans="1:8" ht="65.25" customHeight="1" thickBot="1" thickTop="1">
      <c r="A6" s="5"/>
      <c r="B6" s="59" t="s">
        <v>78</v>
      </c>
      <c r="C6" s="60" t="s">
        <v>77</v>
      </c>
      <c r="D6" s="47" t="s">
        <v>100</v>
      </c>
      <c r="E6" s="48" t="s">
        <v>101</v>
      </c>
      <c r="F6" s="54" t="s">
        <v>117</v>
      </c>
      <c r="G6" s="56" t="s">
        <v>118</v>
      </c>
      <c r="H6" s="9" t="s">
        <v>0</v>
      </c>
    </row>
    <row r="7" spans="1:8" ht="16.5" thickTop="1">
      <c r="A7" s="14" t="s">
        <v>1</v>
      </c>
      <c r="B7" s="22">
        <f>B8+B9+B10+B11+B12+B13</f>
        <v>142744</v>
      </c>
      <c r="C7" s="22">
        <f>C8+C9+C10+C11+C12+C13+C14</f>
        <v>57212</v>
      </c>
      <c r="D7" s="11">
        <f>D8+D9+D10+D11+D12+D13</f>
        <v>156831</v>
      </c>
      <c r="E7" s="22">
        <f>E8+E9+E10+E11+E12+E13+E14</f>
        <v>151070</v>
      </c>
      <c r="F7" s="22">
        <f>F8+F9+F10+F11+F12+F13</f>
        <v>149283</v>
      </c>
      <c r="G7" s="22">
        <f>G8+G9+G10+G11+G12+G13+G14</f>
        <v>60642</v>
      </c>
      <c r="H7" s="23">
        <f aca="true" t="shared" si="0" ref="H7:H13">ROUND(G7/F7*100,1)</f>
        <v>40.6</v>
      </c>
    </row>
    <row r="8" spans="1:8" ht="31.5">
      <c r="A8" s="15" t="s">
        <v>2</v>
      </c>
      <c r="B8" s="57">
        <v>105800</v>
      </c>
      <c r="C8" s="58">
        <v>42589</v>
      </c>
      <c r="D8" s="64">
        <v>117063</v>
      </c>
      <c r="E8" s="58">
        <v>114660</v>
      </c>
      <c r="F8" s="57">
        <v>115000</v>
      </c>
      <c r="G8" s="58">
        <v>43534</v>
      </c>
      <c r="H8" s="26">
        <f t="shared" si="0"/>
        <v>37.9</v>
      </c>
    </row>
    <row r="9" spans="1:8" ht="15.75">
      <c r="A9" s="15" t="s">
        <v>69</v>
      </c>
      <c r="B9" s="57">
        <v>20400</v>
      </c>
      <c r="C9" s="58">
        <v>7183</v>
      </c>
      <c r="D9" s="64">
        <v>20400</v>
      </c>
      <c r="E9" s="58">
        <v>17032</v>
      </c>
      <c r="F9" s="57">
        <v>16000</v>
      </c>
      <c r="G9" s="58">
        <v>7815</v>
      </c>
      <c r="H9" s="26">
        <f t="shared" si="0"/>
        <v>48.8</v>
      </c>
    </row>
    <row r="10" spans="1:8" ht="31.5">
      <c r="A10" s="15" t="s">
        <v>3</v>
      </c>
      <c r="B10" s="57">
        <v>4707</v>
      </c>
      <c r="C10" s="58">
        <v>2107</v>
      </c>
      <c r="D10" s="64">
        <v>5234</v>
      </c>
      <c r="E10" s="58">
        <v>5234</v>
      </c>
      <c r="F10" s="57">
        <v>4834</v>
      </c>
      <c r="G10" s="58">
        <v>2307</v>
      </c>
      <c r="H10" s="26">
        <f t="shared" si="0"/>
        <v>47.7</v>
      </c>
    </row>
    <row r="11" spans="1:8" ht="31.5">
      <c r="A11" s="15" t="s">
        <v>4</v>
      </c>
      <c r="B11" s="57">
        <v>2280</v>
      </c>
      <c r="C11" s="58">
        <v>219</v>
      </c>
      <c r="D11" s="64">
        <v>2573</v>
      </c>
      <c r="E11" s="58">
        <v>2574</v>
      </c>
      <c r="F11" s="57">
        <v>2413</v>
      </c>
      <c r="G11" s="58">
        <v>86</v>
      </c>
      <c r="H11" s="26">
        <f t="shared" si="0"/>
        <v>3.6</v>
      </c>
    </row>
    <row r="12" spans="1:8" ht="15.75">
      <c r="A12" s="15" t="s">
        <v>5</v>
      </c>
      <c r="B12" s="57">
        <v>8900</v>
      </c>
      <c r="C12" s="58">
        <v>4749</v>
      </c>
      <c r="D12" s="64">
        <v>10511</v>
      </c>
      <c r="E12" s="58">
        <v>10535</v>
      </c>
      <c r="F12" s="57">
        <v>10016</v>
      </c>
      <c r="G12" s="58">
        <v>6654</v>
      </c>
      <c r="H12" s="26">
        <f t="shared" si="0"/>
        <v>66.4</v>
      </c>
    </row>
    <row r="13" spans="1:8" ht="15.75">
      <c r="A13" s="15" t="s">
        <v>6</v>
      </c>
      <c r="B13" s="57">
        <v>657</v>
      </c>
      <c r="C13" s="58">
        <v>380</v>
      </c>
      <c r="D13" s="64">
        <v>1050</v>
      </c>
      <c r="E13" s="58">
        <v>1050</v>
      </c>
      <c r="F13" s="57">
        <v>1020</v>
      </c>
      <c r="G13" s="58">
        <v>246</v>
      </c>
      <c r="H13" s="26">
        <f t="shared" si="0"/>
        <v>24.1</v>
      </c>
    </row>
    <row r="14" spans="1:8" ht="47.25">
      <c r="A14" s="15" t="s">
        <v>7</v>
      </c>
      <c r="B14" s="24">
        <v>0</v>
      </c>
      <c r="C14" s="7">
        <v>-15</v>
      </c>
      <c r="D14" s="46">
        <v>0</v>
      </c>
      <c r="E14" s="7">
        <v>-15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9094</v>
      </c>
      <c r="C15" s="25">
        <f t="shared" si="1"/>
        <v>3243</v>
      </c>
      <c r="D15" s="12">
        <f t="shared" si="1"/>
        <v>10858</v>
      </c>
      <c r="E15" s="25">
        <f t="shared" si="1"/>
        <v>9803</v>
      </c>
      <c r="F15" s="25">
        <f t="shared" si="1"/>
        <v>6377</v>
      </c>
      <c r="G15" s="25">
        <f t="shared" si="1"/>
        <v>4021</v>
      </c>
      <c r="H15" s="26">
        <f aca="true" t="shared" si="2" ref="H15:H23">ROUND(G15/F15*100,1)</f>
        <v>63.1</v>
      </c>
    </row>
    <row r="16" spans="1:8" ht="47.25" customHeight="1">
      <c r="A16" s="17" t="s">
        <v>10</v>
      </c>
      <c r="B16" s="24">
        <v>1924</v>
      </c>
      <c r="C16" s="7">
        <v>352</v>
      </c>
      <c r="D16" s="46">
        <v>1995</v>
      </c>
      <c r="E16" s="7">
        <v>1927</v>
      </c>
      <c r="F16" s="24">
        <v>2209</v>
      </c>
      <c r="G16" s="7">
        <v>860</v>
      </c>
      <c r="H16" s="26">
        <f t="shared" si="2"/>
        <v>38.9</v>
      </c>
    </row>
    <row r="17" spans="1:8" ht="48" customHeight="1">
      <c r="A17" s="15" t="s">
        <v>11</v>
      </c>
      <c r="B17" s="57">
        <v>750</v>
      </c>
      <c r="C17" s="58">
        <v>221</v>
      </c>
      <c r="D17" s="64">
        <v>1013</v>
      </c>
      <c r="E17" s="58">
        <v>1013</v>
      </c>
      <c r="F17" s="57">
        <v>660</v>
      </c>
      <c r="G17" s="58">
        <v>240</v>
      </c>
      <c r="H17" s="26">
        <f t="shared" si="2"/>
        <v>36.4</v>
      </c>
    </row>
    <row r="18" spans="1:8" ht="47.25">
      <c r="A18" s="15" t="s">
        <v>44</v>
      </c>
      <c r="B18" s="57">
        <v>226</v>
      </c>
      <c r="C18" s="58">
        <v>563</v>
      </c>
      <c r="D18" s="64">
        <v>1209</v>
      </c>
      <c r="E18" s="58">
        <v>1210</v>
      </c>
      <c r="F18" s="57">
        <v>291</v>
      </c>
      <c r="G18" s="58">
        <v>250</v>
      </c>
      <c r="H18" s="26">
        <f t="shared" si="2"/>
        <v>85.9</v>
      </c>
    </row>
    <row r="19" spans="1:8" ht="15.75">
      <c r="A19" s="15" t="s">
        <v>12</v>
      </c>
      <c r="B19" s="57">
        <v>1000</v>
      </c>
      <c r="C19" s="58">
        <v>325</v>
      </c>
      <c r="D19" s="64">
        <v>1041</v>
      </c>
      <c r="E19" s="58">
        <v>1041</v>
      </c>
      <c r="F19" s="57">
        <v>1000</v>
      </c>
      <c r="G19" s="58">
        <v>398</v>
      </c>
      <c r="H19" s="26">
        <f t="shared" si="2"/>
        <v>39.8</v>
      </c>
    </row>
    <row r="20" spans="1:8" ht="63">
      <c r="A20" s="15" t="s">
        <v>62</v>
      </c>
      <c r="B20" s="57">
        <v>4075</v>
      </c>
      <c r="C20" s="58">
        <v>606</v>
      </c>
      <c r="D20" s="64">
        <v>1978</v>
      </c>
      <c r="E20" s="58">
        <v>973</v>
      </c>
      <c r="F20" s="57">
        <v>0</v>
      </c>
      <c r="G20" s="58">
        <v>46</v>
      </c>
      <c r="H20" s="26">
        <v>0</v>
      </c>
    </row>
    <row r="21" spans="1:8" ht="31.5">
      <c r="A21" s="15" t="s">
        <v>13</v>
      </c>
      <c r="B21" s="24">
        <v>1119</v>
      </c>
      <c r="C21" s="7">
        <v>1176</v>
      </c>
      <c r="D21" s="46">
        <v>3622</v>
      </c>
      <c r="E21" s="7">
        <v>3639</v>
      </c>
      <c r="F21" s="24">
        <v>2217</v>
      </c>
      <c r="G21" s="7">
        <v>2227</v>
      </c>
      <c r="H21" s="26">
        <f t="shared" si="2"/>
        <v>100.5</v>
      </c>
    </row>
    <row r="22" spans="1:8" ht="31.5">
      <c r="A22" s="16" t="s">
        <v>14</v>
      </c>
      <c r="B22" s="32">
        <f aca="true" t="shared" si="3" ref="B22:G22">B15+B7</f>
        <v>151838</v>
      </c>
      <c r="C22" s="32">
        <f t="shared" si="3"/>
        <v>60455</v>
      </c>
      <c r="D22" s="21">
        <f t="shared" si="3"/>
        <v>167689</v>
      </c>
      <c r="E22" s="32">
        <f t="shared" si="3"/>
        <v>160873</v>
      </c>
      <c r="F22" s="32">
        <f t="shared" si="3"/>
        <v>155660</v>
      </c>
      <c r="G22" s="32">
        <f t="shared" si="3"/>
        <v>64663</v>
      </c>
      <c r="H22" s="26">
        <f t="shared" si="2"/>
        <v>41.5</v>
      </c>
    </row>
    <row r="23" spans="1:8" ht="31.5">
      <c r="A23" s="18" t="s">
        <v>55</v>
      </c>
      <c r="B23" s="29">
        <v>376696</v>
      </c>
      <c r="C23" s="52">
        <v>209554</v>
      </c>
      <c r="D23" s="66">
        <v>493246</v>
      </c>
      <c r="E23" s="52">
        <v>493246</v>
      </c>
      <c r="F23" s="29">
        <v>407010</v>
      </c>
      <c r="G23" s="52">
        <v>228449</v>
      </c>
      <c r="H23" s="33">
        <f t="shared" si="2"/>
        <v>56.1</v>
      </c>
    </row>
    <row r="24" spans="1:8" ht="48" thickBot="1">
      <c r="A24" s="16" t="s">
        <v>56</v>
      </c>
      <c r="B24" s="27">
        <v>0</v>
      </c>
      <c r="C24" s="8">
        <v>-1874</v>
      </c>
      <c r="D24" s="13">
        <v>-1290</v>
      </c>
      <c r="E24" s="8">
        <v>-1290</v>
      </c>
      <c r="F24" s="27">
        <v>0</v>
      </c>
      <c r="G24" s="8">
        <v>-1484</v>
      </c>
      <c r="H24" s="28" t="s">
        <v>8</v>
      </c>
    </row>
    <row r="25" spans="1:8" ht="28.5" customHeight="1" thickBot="1" thickTop="1">
      <c r="A25" s="6" t="s">
        <v>15</v>
      </c>
      <c r="B25" s="30">
        <f aca="true" t="shared" si="4" ref="B25:G25">B22+B23+B24</f>
        <v>528534</v>
      </c>
      <c r="C25" s="30">
        <f t="shared" si="4"/>
        <v>268135</v>
      </c>
      <c r="D25" s="68">
        <f t="shared" si="4"/>
        <v>659645</v>
      </c>
      <c r="E25" s="30">
        <f t="shared" si="4"/>
        <v>652829</v>
      </c>
      <c r="F25" s="30">
        <f t="shared" si="4"/>
        <v>562670</v>
      </c>
      <c r="G25" s="30">
        <f t="shared" si="4"/>
        <v>291628</v>
      </c>
      <c r="H25" s="19">
        <f>ROUND(G25/F25*100,1)</f>
        <v>51.8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alke-nii</dc:creator>
  <cp:keywords/>
  <dc:description/>
  <cp:lastModifiedBy>alke-nii</cp:lastModifiedBy>
  <cp:lastPrinted>2016-01-21T07:42:14Z</cp:lastPrinted>
  <dcterms:created xsi:type="dcterms:W3CDTF">2009-09-08T15:59:57Z</dcterms:created>
  <dcterms:modified xsi:type="dcterms:W3CDTF">2016-01-21T07:42:27Z</dcterms:modified>
  <cp:category/>
  <cp:version/>
  <cp:contentType/>
  <cp:contentStatus/>
</cp:coreProperties>
</file>